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TS\Academic\JTS 2012-2016\Jurusan\Transkrip\"/>
    </mc:Choice>
  </mc:AlternateContent>
  <bookViews>
    <workbookView xWindow="0" yWindow="0" windowWidth="20490" windowHeight="79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Sheet1!$C$3:$Q$70</definedName>
  </definedNames>
  <calcPr calcId="152511"/>
</workbook>
</file>

<file path=xl/calcChain.xml><?xml version="1.0" encoding="utf-8"?>
<calcChain xmlns="http://schemas.openxmlformats.org/spreadsheetml/2006/main">
  <c r="W41" i="1" l="1"/>
  <c r="U44" i="1"/>
  <c r="T36" i="1"/>
  <c r="T39" i="1"/>
  <c r="T43" i="1"/>
  <c r="T44" i="1"/>
  <c r="W32" i="1"/>
  <c r="W33" i="1"/>
  <c r="U22" i="1"/>
  <c r="X22" i="1"/>
  <c r="T22" i="1"/>
  <c r="W17" i="1"/>
  <c r="W19" i="1"/>
  <c r="W20" i="1"/>
  <c r="T17" i="1"/>
  <c r="T18" i="1"/>
  <c r="T19" i="1"/>
  <c r="T20" i="1"/>
  <c r="X39" i="1"/>
  <c r="Y39" i="1" s="1"/>
  <c r="U20" i="1"/>
  <c r="X34" i="1"/>
  <c r="G59" i="1"/>
  <c r="X56" i="1"/>
  <c r="Y56" i="1" s="1"/>
  <c r="U56" i="1"/>
  <c r="V56" i="1" s="1"/>
  <c r="U55" i="1"/>
  <c r="T55" i="1"/>
  <c r="U54" i="1"/>
  <c r="T54" i="1"/>
  <c r="U53" i="1"/>
  <c r="T53" i="1"/>
  <c r="X52" i="1"/>
  <c r="W52" i="1"/>
  <c r="U52" i="1"/>
  <c r="T52" i="1"/>
  <c r="X51" i="1"/>
  <c r="W51" i="1"/>
  <c r="U51" i="1"/>
  <c r="T51" i="1"/>
  <c r="X50" i="1"/>
  <c r="W50" i="1"/>
  <c r="U50" i="1"/>
  <c r="V50" i="1" s="1"/>
  <c r="X49" i="1"/>
  <c r="W49" i="1"/>
  <c r="U49" i="1"/>
  <c r="V49" i="1" s="1"/>
  <c r="X48" i="1"/>
  <c r="W48" i="1"/>
  <c r="U48" i="1"/>
  <c r="T48" i="1"/>
  <c r="X47" i="1"/>
  <c r="W47" i="1"/>
  <c r="Y47" i="1" s="1"/>
  <c r="U47" i="1"/>
  <c r="T47" i="1"/>
  <c r="W46" i="1"/>
  <c r="T46" i="1"/>
  <c r="X44" i="1"/>
  <c r="Y44" i="1" s="1"/>
  <c r="X43" i="1"/>
  <c r="U43" i="1"/>
  <c r="X42" i="1"/>
  <c r="U42" i="1"/>
  <c r="X41" i="1"/>
  <c r="U41" i="1"/>
  <c r="V41" i="1" s="1"/>
  <c r="X40" i="1"/>
  <c r="Y40" i="1" s="1"/>
  <c r="U40" i="1"/>
  <c r="U39" i="1"/>
  <c r="V39" i="1" s="1"/>
  <c r="X38" i="1"/>
  <c r="Y38" i="1" s="1"/>
  <c r="U38" i="1"/>
  <c r="V38" i="1" s="1"/>
  <c r="X37" i="1"/>
  <c r="Y37" i="1" s="1"/>
  <c r="U37" i="1"/>
  <c r="V37" i="1" s="1"/>
  <c r="X36" i="1"/>
  <c r="U36" i="1"/>
  <c r="W35" i="1"/>
  <c r="T35" i="1"/>
  <c r="X33" i="1"/>
  <c r="U33" i="1"/>
  <c r="V33" i="1" s="1"/>
  <c r="X32" i="1"/>
  <c r="U32" i="1"/>
  <c r="T32" i="1"/>
  <c r="X31" i="1"/>
  <c r="Y31" i="1" s="1"/>
  <c r="U31" i="1"/>
  <c r="V31" i="1" s="1"/>
  <c r="X30" i="1"/>
  <c r="Y30" i="1" s="1"/>
  <c r="U30" i="1"/>
  <c r="V30" i="1" s="1"/>
  <c r="X29" i="1"/>
  <c r="Y29" i="1" s="1"/>
  <c r="U29" i="1"/>
  <c r="V29" i="1" s="1"/>
  <c r="X28" i="1"/>
  <c r="Y28" i="1" s="1"/>
  <c r="U28" i="1"/>
  <c r="T28" i="1"/>
  <c r="X27" i="1"/>
  <c r="U27" i="1"/>
  <c r="T27" i="1"/>
  <c r="X26" i="1"/>
  <c r="W26" i="1"/>
  <c r="U26" i="1"/>
  <c r="T26" i="1"/>
  <c r="W25" i="1"/>
  <c r="T25" i="1"/>
  <c r="X23" i="1"/>
  <c r="Y23" i="1" s="1"/>
  <c r="U23" i="1"/>
  <c r="X21" i="1"/>
  <c r="U21" i="1"/>
  <c r="X20" i="1"/>
  <c r="X19" i="1"/>
  <c r="U19" i="1"/>
  <c r="X18" i="1"/>
  <c r="U18" i="1"/>
  <c r="V18" i="1" s="1"/>
  <c r="X17" i="1"/>
  <c r="U17" i="1"/>
  <c r="X16" i="1"/>
  <c r="W16" i="1"/>
  <c r="U16" i="1"/>
  <c r="T16" i="1"/>
  <c r="V19" i="1" l="1"/>
  <c r="Y20" i="1"/>
  <c r="V20" i="1"/>
  <c r="Y32" i="1"/>
  <c r="V54" i="1"/>
  <c r="V55" i="1"/>
  <c r="Y48" i="1"/>
  <c r="Y22" i="1"/>
  <c r="Y49" i="1"/>
  <c r="V22" i="1"/>
  <c r="V44" i="1"/>
  <c r="Y52" i="1"/>
  <c r="V36" i="1"/>
  <c r="V40" i="1"/>
  <c r="Y21" i="1"/>
  <c r="W62" i="1"/>
  <c r="V23" i="1"/>
  <c r="V53" i="1"/>
  <c r="V52" i="1"/>
  <c r="V48" i="1"/>
  <c r="V51" i="1"/>
  <c r="V47" i="1"/>
  <c r="V43" i="1"/>
  <c r="V42" i="1"/>
  <c r="Y51" i="1"/>
  <c r="Y50" i="1"/>
  <c r="Y43" i="1"/>
  <c r="Y42" i="1"/>
  <c r="Y41" i="1"/>
  <c r="Y36" i="1"/>
  <c r="Y33" i="1"/>
  <c r="Y27" i="1"/>
  <c r="Y26" i="1"/>
  <c r="Y19" i="1"/>
  <c r="Y18" i="1"/>
  <c r="Y17" i="1"/>
  <c r="V32" i="1"/>
  <c r="V28" i="1"/>
  <c r="V27" i="1"/>
  <c r="V26" i="1"/>
  <c r="V21" i="1"/>
  <c r="V17" i="1"/>
  <c r="V16" i="1"/>
  <c r="Y16" i="1"/>
  <c r="T62" i="1"/>
  <c r="Y62" i="1" l="1"/>
  <c r="T64" i="1"/>
  <c r="O10" i="1" s="1"/>
  <c r="V62" i="1"/>
  <c r="T63" i="1" l="1"/>
  <c r="T65" i="1" s="1"/>
  <c r="G11" i="1" s="1"/>
</calcChain>
</file>

<file path=xl/sharedStrings.xml><?xml version="1.0" encoding="utf-8"?>
<sst xmlns="http://schemas.openxmlformats.org/spreadsheetml/2006/main" count="243" uniqueCount="188">
  <si>
    <t>U N I V E R S I T A S    A N D A L A S</t>
  </si>
  <si>
    <t>Nama</t>
  </si>
  <si>
    <t>:</t>
  </si>
  <si>
    <t>Nomor Buku Pokok</t>
  </si>
  <si>
    <t>Program Studi Sarjana (S1)</t>
  </si>
  <si>
    <t>Teknik Sipil</t>
  </si>
  <si>
    <t>Tempat Lahir</t>
  </si>
  <si>
    <t>Peringkat Akreditasi</t>
  </si>
  <si>
    <t xml:space="preserve"> A</t>
  </si>
  <si>
    <t>Tanggal Lahir</t>
  </si>
  <si>
    <t>Masa Berlaku Akreditasi</t>
  </si>
  <si>
    <t>24 Agustus 2018</t>
  </si>
  <si>
    <t>Indeks Prestasi Kumulatif (IPK)</t>
  </si>
  <si>
    <t xml:space="preserve">Jumlah SKS </t>
  </si>
  <si>
    <t>NO</t>
  </si>
  <si>
    <t>KODE</t>
  </si>
  <si>
    <t>Mata  Kuliah</t>
  </si>
  <si>
    <t>SKS</t>
  </si>
  <si>
    <t>Nilai</t>
  </si>
  <si>
    <t>SEMESTER I</t>
  </si>
  <si>
    <t>SEMESTER II</t>
  </si>
  <si>
    <t>sks</t>
  </si>
  <si>
    <t>bobot</t>
  </si>
  <si>
    <t>Pendidikan Kewarganegaraan</t>
  </si>
  <si>
    <t>C+</t>
  </si>
  <si>
    <t>HUK 120</t>
  </si>
  <si>
    <t>Pendidikan Agama</t>
  </si>
  <si>
    <t>A-</t>
  </si>
  <si>
    <t>B+</t>
  </si>
  <si>
    <t>B</t>
  </si>
  <si>
    <t>PAK 110</t>
  </si>
  <si>
    <t>2/P</t>
  </si>
  <si>
    <t>SSE 120</t>
  </si>
  <si>
    <t xml:space="preserve">Bahasa Inggris </t>
  </si>
  <si>
    <t>C</t>
  </si>
  <si>
    <t>PAM 112</t>
  </si>
  <si>
    <t>Matematika II</t>
  </si>
  <si>
    <t>C-</t>
  </si>
  <si>
    <t>PAM 111</t>
  </si>
  <si>
    <t>Matematika I</t>
  </si>
  <si>
    <t>D</t>
  </si>
  <si>
    <t>TSI 102</t>
  </si>
  <si>
    <t>TLI 110</t>
  </si>
  <si>
    <t>Pengenalan Rekayasa Lingkungan</t>
  </si>
  <si>
    <t>TSI 112</t>
  </si>
  <si>
    <t>B-</t>
  </si>
  <si>
    <t>TSI 101</t>
  </si>
  <si>
    <t>TSI 122</t>
  </si>
  <si>
    <t>Mekanika Rekayasa I</t>
  </si>
  <si>
    <t>3/T</t>
  </si>
  <si>
    <t>SEMESTER III</t>
  </si>
  <si>
    <t>SEMESTER  IV</t>
  </si>
  <si>
    <t>TSI 213</t>
  </si>
  <si>
    <t>Matematika Rekayasa I</t>
  </si>
  <si>
    <t>TSI 215</t>
  </si>
  <si>
    <t>Metoda Numerik</t>
  </si>
  <si>
    <t>TSI 214</t>
  </si>
  <si>
    <t>Matematika Rekayasa II</t>
  </si>
  <si>
    <t>TSI 217</t>
  </si>
  <si>
    <t>Statistika dan Probabilitas</t>
  </si>
  <si>
    <t>TSI 224</t>
  </si>
  <si>
    <t>Mekanika Rekayasa III</t>
  </si>
  <si>
    <t>TSI 223</t>
  </si>
  <si>
    <t>Mekanika Rekayasa II</t>
  </si>
  <si>
    <t>TSI 232</t>
  </si>
  <si>
    <t>Konstruksi Kayu</t>
  </si>
  <si>
    <t>2/T</t>
  </si>
  <si>
    <t>TSI 231</t>
  </si>
  <si>
    <t>Teknologi Bahan Konstruksi</t>
  </si>
  <si>
    <t>TSI 242</t>
  </si>
  <si>
    <t>Mekanika Tanah I</t>
  </si>
  <si>
    <t>3/P</t>
  </si>
  <si>
    <t>TSI 251</t>
  </si>
  <si>
    <t>Mekanika Fluida</t>
  </si>
  <si>
    <t>TSI 254</t>
  </si>
  <si>
    <t>Hidrolika</t>
  </si>
  <si>
    <t>TSI 253</t>
  </si>
  <si>
    <t>TSI 262</t>
  </si>
  <si>
    <t xml:space="preserve">Perencanaan Perkerasan Jalan </t>
  </si>
  <si>
    <t>TSI 261</t>
  </si>
  <si>
    <t>Perencanaan Geometrik Jalan</t>
  </si>
  <si>
    <t>TSI 264</t>
  </si>
  <si>
    <t>Rekayasa Lalu Lintas</t>
  </si>
  <si>
    <t>SEMESTER V</t>
  </si>
  <si>
    <t>SEMESTER VI</t>
  </si>
  <si>
    <t>TSI 325</t>
  </si>
  <si>
    <t>Mekanika Rekayasa IV</t>
  </si>
  <si>
    <t>TSI 333</t>
  </si>
  <si>
    <t>Konstruksi Beton I</t>
  </si>
  <si>
    <t>TSI 334</t>
  </si>
  <si>
    <t>Konstruksi Beton II</t>
  </si>
  <si>
    <t>TSI 335</t>
  </si>
  <si>
    <t>Konstruksi Baja I</t>
  </si>
  <si>
    <t>TSI 336</t>
  </si>
  <si>
    <t>Konstruksi Baja II</t>
  </si>
  <si>
    <t>TSI 343</t>
  </si>
  <si>
    <t>Mekanika Tanah II</t>
  </si>
  <si>
    <t>TSI 344</t>
  </si>
  <si>
    <t>Rekayasa Pondasi</t>
  </si>
  <si>
    <t>TSI 355</t>
  </si>
  <si>
    <t>TSI 356</t>
  </si>
  <si>
    <t xml:space="preserve">Rekayasa Drainase </t>
  </si>
  <si>
    <t>TSI 365</t>
  </si>
  <si>
    <t>Perencanaan Transportasi</t>
  </si>
  <si>
    <t>TSI 374</t>
  </si>
  <si>
    <t>Perencanaan Biaya dan Jadwal Proyek</t>
  </si>
  <si>
    <t>SEMESTER VII</t>
  </si>
  <si>
    <t>SEMESTER VIII</t>
  </si>
  <si>
    <t>AND 401</t>
  </si>
  <si>
    <t>Kuliah Kerja Nyata</t>
  </si>
  <si>
    <t>A</t>
  </si>
  <si>
    <t>TSI 490</t>
  </si>
  <si>
    <t xml:space="preserve">Tugas Akhir </t>
  </si>
  <si>
    <t>TSI 427</t>
  </si>
  <si>
    <t>Teori Getaran</t>
  </si>
  <si>
    <t>TSI 491</t>
  </si>
  <si>
    <t xml:space="preserve">Seminar Tugas Akhir </t>
  </si>
  <si>
    <t>Ekonomi Rekayasa</t>
  </si>
  <si>
    <t>Pengendalian Kualitas</t>
  </si>
  <si>
    <t>TSI 477</t>
  </si>
  <si>
    <t>Metode Konstruksi dan Alat Berat</t>
  </si>
  <si>
    <t>TSI 480</t>
  </si>
  <si>
    <t>Kerja Praktek</t>
  </si>
  <si>
    <t>Judul Tugas Akhir</t>
  </si>
  <si>
    <t>Pembimbing</t>
  </si>
  <si>
    <t>Nilai Sidang Sarjana</t>
  </si>
  <si>
    <t>Bobot</t>
  </si>
  <si>
    <t>Arti</t>
  </si>
  <si>
    <t>Sangat Cemerlang</t>
  </si>
  <si>
    <t xml:space="preserve"> </t>
  </si>
  <si>
    <t>Cemerlang</t>
  </si>
  <si>
    <t xml:space="preserve">Sangat Baik </t>
  </si>
  <si>
    <t xml:space="preserve">Baik </t>
  </si>
  <si>
    <t>ipk</t>
  </si>
  <si>
    <t>Hampir Baik</t>
  </si>
  <si>
    <t>Lebih dari Cukup</t>
  </si>
  <si>
    <t>Cukup</t>
  </si>
  <si>
    <t>Hampir Cukup</t>
  </si>
  <si>
    <t>Kurang</t>
  </si>
  <si>
    <t>TEKNIK SIPIL</t>
  </si>
  <si>
    <t>(1) xxxxxxxxxxxxxxxx</t>
  </si>
  <si>
    <t>(2)  xxxxxxxxxxxxxxxxxxx</t>
  </si>
  <si>
    <t>xxxxxxxxxxxxxxxxxxxxxxxxxxxxxxxxxxxxxxxxxxxxxxxxxxxxxxxxxxxxxxxxxxxxxxx</t>
  </si>
  <si>
    <t>HUK 110</t>
  </si>
  <si>
    <t>TSI 104</t>
  </si>
  <si>
    <t>TSI 106</t>
  </si>
  <si>
    <t>Menggambar Rekayasa</t>
  </si>
  <si>
    <t>Pengetahuan Dasar Kebencanaan</t>
  </si>
  <si>
    <t>Pemrograman Komputer</t>
  </si>
  <si>
    <t>Teknik Penulisan dan Presentasi</t>
  </si>
  <si>
    <t>TSI 272</t>
  </si>
  <si>
    <t>Manajemen Proyek Konstruksi</t>
  </si>
  <si>
    <t>TIA 401</t>
  </si>
  <si>
    <t>TSI 327</t>
  </si>
  <si>
    <t xml:space="preserve">Kewirausahaan </t>
  </si>
  <si>
    <t>Manajemen Lalu Lintas Perkotaan</t>
  </si>
  <si>
    <t>Irigasi dan Bangunan Air I</t>
  </si>
  <si>
    <t>TSI 358</t>
  </si>
  <si>
    <t>Irigasi dan Bangunan Air II</t>
  </si>
  <si>
    <t>Aspek Hukum dan Administrasi Kontrak Konstruksi</t>
  </si>
  <si>
    <t>TSI 4XX</t>
  </si>
  <si>
    <t>Rekayasa Gempa</t>
  </si>
  <si>
    <t>Padang, ................................... 2016</t>
  </si>
  <si>
    <t>Ketua Jurusan,</t>
  </si>
  <si>
    <t xml:space="preserve">JURUSAN TEKNIK SIPIL </t>
  </si>
  <si>
    <t>Transkrip Nilai Sementara</t>
  </si>
  <si>
    <t>Purnawan, Ph.D</t>
  </si>
  <si>
    <t>Nip. 196008281991031003</t>
  </si>
  <si>
    <t>Survai dan Pemetaan</t>
  </si>
  <si>
    <t>TSI 373</t>
  </si>
  <si>
    <t>TSI 308</t>
  </si>
  <si>
    <t>TSI 376</t>
  </si>
  <si>
    <t>Konstruksi Bangunan</t>
  </si>
  <si>
    <t>TSI 479</t>
  </si>
  <si>
    <t>TSI 468</t>
  </si>
  <si>
    <t>Pilihan IV</t>
  </si>
  <si>
    <t>Pilihan V</t>
  </si>
  <si>
    <t>Pilihan I</t>
  </si>
  <si>
    <t>Pilihan II</t>
  </si>
  <si>
    <t>Fisika II</t>
  </si>
  <si>
    <t>PAP 112</t>
  </si>
  <si>
    <t>PAP 111</t>
  </si>
  <si>
    <t>Fisika I</t>
  </si>
  <si>
    <t>TSI 103</t>
  </si>
  <si>
    <t>Pengantar Ilmu Geologi</t>
  </si>
  <si>
    <t xml:space="preserve">Kimia </t>
  </si>
  <si>
    <t xml:space="preserve">Rekayasa Hidrologi </t>
  </si>
  <si>
    <t>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</si>
</sst>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\ \ \ @"/>
  </numFmts>
  <fonts count="11" x14ac:knownFonts="1">
    <font>
      <sz val="11"/>
      <color theme="1"/>
      <name val="Calibri"/>
      <family val="2"/>
      <charset val="1"/>
      <scheme val="minor"/>
    </font>
    <font>
      <b/>
      <sz val="16"/>
      <name val="Times New Roman"/>
      <family val="1"/>
    </font>
    <font>
      <sz val="10"/>
      <name val="Times New Roman"/>
      <family val="1"/>
    </font>
    <font>
      <b/>
      <sz val="15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/>
    <xf numFmtId="0" fontId="4" fillId="0" borderId="0" xfId="0" applyFont="1" applyFill="1" applyAlignment="1"/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2" fontId="5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2" borderId="0" xfId="0" applyFont="1" applyFill="1" applyAlignment="1"/>
    <xf numFmtId="0" fontId="3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vertical="center"/>
    </xf>
    <xf numFmtId="0" fontId="0" fillId="2" borderId="0" xfId="0" applyFill="1"/>
    <xf numFmtId="0" fontId="5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2" fontId="2" fillId="2" borderId="0" xfId="0" applyNumberFormat="1" applyFont="1" applyFill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/>
    </xf>
    <xf numFmtId="165" fontId="6" fillId="2" borderId="11" xfId="0" applyNumberFormat="1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65" fontId="6" fillId="2" borderId="14" xfId="0" applyNumberFormat="1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6" fillId="2" borderId="15" xfId="0" applyNumberFormat="1" applyFont="1" applyFill="1" applyBorder="1" applyAlignment="1">
      <alignment horizontal="center" vertical="center"/>
    </xf>
    <xf numFmtId="165" fontId="6" fillId="2" borderId="16" xfId="0" applyNumberFormat="1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6" fillId="2" borderId="28" xfId="0" applyNumberFormat="1" applyFont="1" applyFill="1" applyBorder="1" applyAlignment="1">
      <alignment horizontal="center" vertical="center"/>
    </xf>
    <xf numFmtId="165" fontId="6" fillId="2" borderId="29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165" fontId="6" fillId="2" borderId="20" xfId="0" applyNumberFormat="1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/>
    </xf>
    <xf numFmtId="0" fontId="6" fillId="2" borderId="23" xfId="0" applyNumberFormat="1" applyFont="1" applyFill="1" applyBorder="1" applyAlignment="1">
      <alignment horizontal="left" vertical="center"/>
    </xf>
    <xf numFmtId="165" fontId="6" fillId="2" borderId="23" xfId="0" applyNumberFormat="1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5" fontId="6" fillId="2" borderId="12" xfId="0" applyNumberFormat="1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5" fontId="6" fillId="2" borderId="17" xfId="0" applyNumberFormat="1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65" fontId="6" fillId="2" borderId="21" xfId="0" applyNumberFormat="1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5" fontId="6" fillId="2" borderId="16" xfId="0" applyNumberFormat="1" applyFont="1" applyFill="1" applyBorder="1" applyAlignment="1">
      <alignment vertical="center"/>
    </xf>
    <xf numFmtId="0" fontId="2" fillId="2" borderId="15" xfId="0" applyFont="1" applyFill="1" applyBorder="1" applyAlignment="1">
      <alignment horizontal="center"/>
    </xf>
    <xf numFmtId="0" fontId="5" fillId="2" borderId="17" xfId="0" applyFont="1" applyFill="1" applyBorder="1"/>
    <xf numFmtId="0" fontId="2" fillId="2" borderId="18" xfId="0" applyFont="1" applyFill="1" applyBorder="1"/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0" xfId="0" applyFont="1" applyFill="1" applyBorder="1"/>
    <xf numFmtId="0" fontId="5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165" fontId="6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5" fontId="7" fillId="2" borderId="0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left"/>
    </xf>
    <xf numFmtId="0" fontId="5" fillId="2" borderId="0" xfId="0" applyFont="1" applyFill="1" applyAlignment="1"/>
    <xf numFmtId="0" fontId="2" fillId="2" borderId="0" xfId="0" applyFont="1" applyFill="1" applyAlignment="1"/>
    <xf numFmtId="0" fontId="5" fillId="2" borderId="0" xfId="0" applyFont="1" applyFill="1" applyAlignment="1">
      <alignment horizontal="left" vertical="center"/>
    </xf>
    <xf numFmtId="0" fontId="8" fillId="2" borderId="0" xfId="0" applyFont="1" applyFill="1"/>
    <xf numFmtId="0" fontId="5" fillId="2" borderId="0" xfId="0" applyFont="1" applyFill="1" applyAlignment="1">
      <alignment horizontal="left"/>
    </xf>
    <xf numFmtId="0" fontId="9" fillId="2" borderId="0" xfId="0" applyFont="1" applyFill="1"/>
    <xf numFmtId="0" fontId="5" fillId="2" borderId="2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75"/>
  <sheetViews>
    <sheetView showGridLines="0" tabSelected="1" workbookViewId="0">
      <selection activeCell="C5" sqref="C5:Q5"/>
    </sheetView>
  </sheetViews>
  <sheetFormatPr defaultRowHeight="12.75" x14ac:dyDescent="0.2"/>
  <cols>
    <col min="1" max="1" width="9.140625" style="3"/>
    <col min="2" max="2" width="3.7109375" style="3" customWidth="1"/>
    <col min="3" max="3" width="3.140625" style="3" customWidth="1"/>
    <col min="4" max="4" width="8.7109375" style="3" customWidth="1"/>
    <col min="5" max="5" width="16.42578125" style="3" customWidth="1"/>
    <col min="6" max="6" width="1.85546875" style="12" bestFit="1" customWidth="1"/>
    <col min="7" max="7" width="18" style="3" customWidth="1"/>
    <col min="8" max="9" width="5" style="3" customWidth="1"/>
    <col min="10" max="10" width="1.28515625" style="3" customWidth="1"/>
    <col min="11" max="11" width="3.85546875" style="3" customWidth="1"/>
    <col min="12" max="12" width="8.28515625" style="3" customWidth="1"/>
    <col min="13" max="13" width="16.42578125" style="3" customWidth="1"/>
    <col min="14" max="14" width="1.85546875" style="12" customWidth="1"/>
    <col min="15" max="15" width="23.28515625" style="3" customWidth="1"/>
    <col min="16" max="17" width="5" style="3" customWidth="1"/>
    <col min="18" max="18" width="3.42578125" style="3" customWidth="1"/>
    <col min="19" max="22" width="9.140625" style="3" hidden="1" customWidth="1"/>
    <col min="23" max="23" width="9.140625" style="18" hidden="1" customWidth="1"/>
    <col min="24" max="25" width="9.140625" style="3" hidden="1" customWidth="1"/>
    <col min="26" max="26" width="9.140625" style="3" customWidth="1"/>
    <col min="27" max="16384" width="9.140625" style="3"/>
  </cols>
  <sheetData>
    <row r="1" spans="2:25" ht="44.25" customHeight="1" x14ac:dyDescent="0.2"/>
    <row r="2" spans="2:25" ht="17.25" customHeight="1" x14ac:dyDescent="0.2">
      <c r="B2" s="19"/>
      <c r="C2" s="19"/>
      <c r="D2" s="19"/>
      <c r="E2" s="19"/>
      <c r="F2" s="20"/>
      <c r="G2" s="19"/>
      <c r="H2" s="19"/>
      <c r="I2" s="19"/>
      <c r="J2" s="19"/>
      <c r="K2" s="19"/>
      <c r="L2" s="19"/>
      <c r="M2" s="19"/>
      <c r="N2" s="20"/>
      <c r="O2" s="19"/>
      <c r="P2" s="19"/>
      <c r="Q2" s="19"/>
      <c r="R2" s="19"/>
    </row>
    <row r="3" spans="2:25" ht="20.25" customHeight="1" x14ac:dyDescent="0.3">
      <c r="B3" s="19"/>
      <c r="C3" s="119" t="s">
        <v>0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21"/>
      <c r="S3" s="2"/>
      <c r="T3" s="2"/>
      <c r="U3" s="2"/>
      <c r="V3" s="2"/>
    </row>
    <row r="4" spans="2:25" ht="20.25" customHeight="1" x14ac:dyDescent="0.3">
      <c r="B4" s="19"/>
      <c r="C4" s="120" t="s">
        <v>164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22"/>
      <c r="S4" s="4"/>
      <c r="T4" s="4"/>
      <c r="U4" s="4"/>
      <c r="V4" s="4"/>
    </row>
    <row r="5" spans="2:25" ht="16.5" x14ac:dyDescent="0.25">
      <c r="B5" s="19"/>
      <c r="C5" s="121" t="s">
        <v>165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23"/>
      <c r="S5" s="5"/>
      <c r="T5" s="5"/>
      <c r="U5" s="5"/>
      <c r="V5" s="5"/>
    </row>
    <row r="6" spans="2:25" ht="11.25" customHeight="1" x14ac:dyDescent="0.25">
      <c r="B6" s="19"/>
      <c r="C6" s="24"/>
      <c r="D6" s="24"/>
      <c r="E6" s="24"/>
      <c r="F6" s="24"/>
      <c r="G6" s="25"/>
      <c r="H6" s="24"/>
      <c r="I6" s="26"/>
      <c r="J6" s="26"/>
      <c r="K6" s="26"/>
      <c r="L6" s="26"/>
      <c r="M6" s="26"/>
      <c r="N6" s="26"/>
      <c r="O6" s="26"/>
      <c r="P6" s="26"/>
      <c r="Q6" s="26"/>
      <c r="R6" s="26"/>
      <c r="S6" s="7"/>
      <c r="T6" s="8"/>
      <c r="U6" s="7"/>
      <c r="V6" s="7"/>
    </row>
    <row r="7" spans="2:25" ht="15.75" customHeight="1" x14ac:dyDescent="0.2">
      <c r="B7" s="19"/>
      <c r="C7" s="24" t="s">
        <v>1</v>
      </c>
      <c r="D7" s="24"/>
      <c r="E7" s="24"/>
      <c r="F7" s="24" t="s">
        <v>2</v>
      </c>
      <c r="G7" s="27" t="s">
        <v>139</v>
      </c>
      <c r="H7" s="24"/>
      <c r="I7" s="24"/>
      <c r="J7" s="24"/>
      <c r="K7" s="24"/>
      <c r="L7" s="24" t="s">
        <v>4</v>
      </c>
      <c r="M7" s="24"/>
      <c r="N7" s="24" t="s">
        <v>2</v>
      </c>
      <c r="O7" s="24" t="s">
        <v>5</v>
      </c>
      <c r="P7" s="19"/>
      <c r="Q7" s="24"/>
      <c r="R7" s="24"/>
      <c r="S7" s="9" t="s">
        <v>2</v>
      </c>
      <c r="U7" s="10"/>
      <c r="V7" s="1"/>
    </row>
    <row r="8" spans="2:25" ht="15.75" customHeight="1" x14ac:dyDescent="0.2">
      <c r="B8" s="19"/>
      <c r="C8" s="24" t="s">
        <v>3</v>
      </c>
      <c r="D8" s="24"/>
      <c r="E8" s="24"/>
      <c r="F8" s="24" t="s">
        <v>2</v>
      </c>
      <c r="G8" s="28" t="s">
        <v>187</v>
      </c>
      <c r="H8" s="29"/>
      <c r="I8" s="29"/>
      <c r="J8" s="29"/>
      <c r="K8" s="29"/>
      <c r="L8" s="24" t="s">
        <v>7</v>
      </c>
      <c r="M8" s="24"/>
      <c r="N8" s="24" t="s">
        <v>2</v>
      </c>
      <c r="O8" s="24" t="s">
        <v>8</v>
      </c>
      <c r="P8" s="19"/>
      <c r="Q8" s="24"/>
      <c r="R8" s="24"/>
      <c r="S8" s="9" t="s">
        <v>2</v>
      </c>
      <c r="U8" s="10"/>
      <c r="V8" s="1"/>
    </row>
    <row r="9" spans="2:25" ht="15.75" customHeight="1" x14ac:dyDescent="0.2">
      <c r="B9" s="19"/>
      <c r="C9" s="24" t="s">
        <v>6</v>
      </c>
      <c r="D9" s="24"/>
      <c r="E9" s="24"/>
      <c r="F9" s="24" t="s">
        <v>2</v>
      </c>
      <c r="G9" s="28" t="s">
        <v>187</v>
      </c>
      <c r="H9" s="29"/>
      <c r="I9" s="29"/>
      <c r="J9" s="29"/>
      <c r="K9" s="29"/>
      <c r="L9" s="24" t="s">
        <v>10</v>
      </c>
      <c r="M9" s="24"/>
      <c r="N9" s="24" t="s">
        <v>2</v>
      </c>
      <c r="O9" s="30" t="s">
        <v>11</v>
      </c>
      <c r="P9" s="19"/>
      <c r="Q9" s="24"/>
      <c r="R9" s="24"/>
      <c r="S9" s="9" t="s">
        <v>2</v>
      </c>
      <c r="U9" s="10"/>
      <c r="V9" s="1"/>
    </row>
    <row r="10" spans="2:25" ht="15.75" customHeight="1" x14ac:dyDescent="0.2">
      <c r="B10" s="19"/>
      <c r="C10" s="24" t="s">
        <v>9</v>
      </c>
      <c r="D10" s="24"/>
      <c r="E10" s="24"/>
      <c r="F10" s="24" t="s">
        <v>2</v>
      </c>
      <c r="G10" s="28" t="s">
        <v>187</v>
      </c>
      <c r="H10" s="31"/>
      <c r="I10" s="31"/>
      <c r="J10" s="31"/>
      <c r="K10" s="31"/>
      <c r="L10" s="24" t="s">
        <v>13</v>
      </c>
      <c r="M10" s="24"/>
      <c r="N10" s="24" t="s">
        <v>2</v>
      </c>
      <c r="O10" s="32">
        <f>T64</f>
        <v>146</v>
      </c>
      <c r="P10" s="19"/>
      <c r="Q10" s="24"/>
      <c r="R10" s="24"/>
      <c r="S10" s="9" t="s">
        <v>2</v>
      </c>
      <c r="U10" s="10"/>
      <c r="V10" s="1"/>
    </row>
    <row r="11" spans="2:25" ht="15.75" customHeight="1" x14ac:dyDescent="0.2">
      <c r="B11" s="19"/>
      <c r="C11" s="24" t="s">
        <v>12</v>
      </c>
      <c r="D11" s="24"/>
      <c r="E11" s="24"/>
      <c r="F11" s="24" t="s">
        <v>2</v>
      </c>
      <c r="G11" s="122">
        <f>T65</f>
        <v>0</v>
      </c>
      <c r="H11" s="122"/>
      <c r="I11" s="33"/>
      <c r="J11" s="33"/>
      <c r="K11" s="33"/>
      <c r="L11" s="24"/>
      <c r="M11" s="24"/>
      <c r="N11" s="24"/>
      <c r="O11" s="30"/>
      <c r="P11" s="19"/>
      <c r="Q11" s="24"/>
      <c r="R11" s="24"/>
      <c r="S11" s="9" t="s">
        <v>2</v>
      </c>
      <c r="U11" s="10"/>
      <c r="V11" s="1"/>
    </row>
    <row r="12" spans="2:25" ht="16.5" customHeight="1" x14ac:dyDescent="0.2">
      <c r="B12" s="19"/>
      <c r="C12" s="24"/>
      <c r="D12" s="24"/>
      <c r="E12" s="24"/>
      <c r="F12" s="24"/>
      <c r="G12" s="24"/>
      <c r="H12" s="24"/>
      <c r="I12" s="24"/>
      <c r="J12" s="24"/>
      <c r="K12" s="24"/>
      <c r="L12" s="19"/>
      <c r="M12" s="19"/>
      <c r="N12" s="20"/>
      <c r="O12" s="19"/>
      <c r="P12" s="19"/>
      <c r="Q12" s="24"/>
      <c r="R12" s="24"/>
      <c r="S12" s="9" t="s">
        <v>2</v>
      </c>
      <c r="U12" s="10"/>
      <c r="V12" s="1"/>
    </row>
    <row r="13" spans="2:25" ht="10.5" customHeight="1" x14ac:dyDescent="0.2">
      <c r="B13" s="19"/>
      <c r="C13" s="19"/>
      <c r="D13" s="19"/>
      <c r="E13" s="19"/>
      <c r="F13" s="20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19"/>
    </row>
    <row r="14" spans="2:25" s="12" customFormat="1" ht="15" customHeight="1" x14ac:dyDescent="0.2">
      <c r="B14" s="20"/>
      <c r="C14" s="35" t="s">
        <v>14</v>
      </c>
      <c r="D14" s="36" t="s">
        <v>15</v>
      </c>
      <c r="E14" s="123" t="s">
        <v>16</v>
      </c>
      <c r="F14" s="123"/>
      <c r="G14" s="123"/>
      <c r="H14" s="36" t="s">
        <v>17</v>
      </c>
      <c r="I14" s="37" t="s">
        <v>18</v>
      </c>
      <c r="J14" s="38"/>
      <c r="K14" s="35" t="s">
        <v>14</v>
      </c>
      <c r="L14" s="36" t="s">
        <v>15</v>
      </c>
      <c r="M14" s="123" t="s">
        <v>16</v>
      </c>
      <c r="N14" s="123"/>
      <c r="O14" s="123"/>
      <c r="P14" s="36" t="s">
        <v>17</v>
      </c>
      <c r="Q14" s="37" t="s">
        <v>18</v>
      </c>
      <c r="R14" s="20"/>
      <c r="W14" s="124"/>
    </row>
    <row r="15" spans="2:25" ht="15" customHeight="1" x14ac:dyDescent="0.2">
      <c r="B15" s="19"/>
      <c r="C15" s="116" t="s">
        <v>19</v>
      </c>
      <c r="D15" s="117"/>
      <c r="E15" s="117"/>
      <c r="F15" s="117"/>
      <c r="G15" s="117"/>
      <c r="H15" s="117"/>
      <c r="I15" s="118"/>
      <c r="J15" s="38"/>
      <c r="K15" s="116" t="s">
        <v>20</v>
      </c>
      <c r="L15" s="117"/>
      <c r="M15" s="117"/>
      <c r="N15" s="117"/>
      <c r="O15" s="117"/>
      <c r="P15" s="117"/>
      <c r="Q15" s="118"/>
      <c r="R15" s="19"/>
      <c r="T15" s="13" t="s">
        <v>21</v>
      </c>
      <c r="U15" s="13" t="s">
        <v>22</v>
      </c>
      <c r="V15" s="13"/>
      <c r="W15" s="18" t="s">
        <v>21</v>
      </c>
      <c r="X15" s="13" t="s">
        <v>22</v>
      </c>
    </row>
    <row r="16" spans="2:25" ht="17.25" customHeight="1" x14ac:dyDescent="0.2">
      <c r="B16" s="19"/>
      <c r="C16" s="39">
        <v>1</v>
      </c>
      <c r="D16" s="40" t="s">
        <v>143</v>
      </c>
      <c r="E16" s="41" t="s">
        <v>23</v>
      </c>
      <c r="F16" s="42"/>
      <c r="G16" s="43"/>
      <c r="H16" s="39">
        <v>2</v>
      </c>
      <c r="I16" s="39"/>
      <c r="J16" s="44"/>
      <c r="K16" s="39">
        <v>1</v>
      </c>
      <c r="L16" s="39" t="s">
        <v>32</v>
      </c>
      <c r="M16" s="45" t="s">
        <v>33</v>
      </c>
      <c r="N16" s="42"/>
      <c r="O16" s="43"/>
      <c r="P16" s="39">
        <v>2</v>
      </c>
      <c r="Q16" s="39"/>
      <c r="R16" s="19"/>
      <c r="T16" s="3">
        <f>H16</f>
        <v>2</v>
      </c>
      <c r="U16" s="14">
        <f>IF(I16="a",4,IF(I16="a-",3.5,IF(I16="B+",3.25,IF(I16="b",3,IF(I16="B-",2.75,IF(I16="C+",2.25,IF(I16="c",2,IF(I16="c-",1.75,))))))))</f>
        <v>0</v>
      </c>
      <c r="V16" s="15">
        <f t="shared" ref="V16:V23" si="0">T16*U16</f>
        <v>0</v>
      </c>
      <c r="W16" s="18">
        <f>P16</f>
        <v>2</v>
      </c>
      <c r="X16" s="14">
        <f>IF(Q16="a",4,IF(Q16="a-",3.5,IF(Q16="B+",3.25,IF(Q16="b",3,IF(Q16="B-",2.75,IF(Q16="C+",2.25,IF(Q16="c",2,IF(Q16="c-",1.75,))))))))</f>
        <v>0</v>
      </c>
      <c r="Y16" s="15">
        <f t="shared" ref="Y16:Y33" si="1">W16*X16</f>
        <v>0</v>
      </c>
    </row>
    <row r="17" spans="2:25" ht="17.25" customHeight="1" x14ac:dyDescent="0.2">
      <c r="B17" s="19"/>
      <c r="C17" s="46">
        <v>2</v>
      </c>
      <c r="D17" s="47" t="s">
        <v>25</v>
      </c>
      <c r="E17" s="48" t="s">
        <v>26</v>
      </c>
      <c r="F17" s="49"/>
      <c r="G17" s="50"/>
      <c r="H17" s="46">
        <v>2</v>
      </c>
      <c r="I17" s="46"/>
      <c r="J17" s="44"/>
      <c r="K17" s="46">
        <v>2</v>
      </c>
      <c r="L17" s="46" t="s">
        <v>35</v>
      </c>
      <c r="M17" s="48" t="s">
        <v>36</v>
      </c>
      <c r="N17" s="49"/>
      <c r="O17" s="50"/>
      <c r="P17" s="46">
        <v>4</v>
      </c>
      <c r="Q17" s="46"/>
      <c r="R17" s="19"/>
      <c r="T17" s="3">
        <f t="shared" ref="T17:T22" si="2">H17</f>
        <v>2</v>
      </c>
      <c r="U17" s="14">
        <f t="shared" ref="U17:U23" si="3">IF(I17="a",4,IF(I17="a-",3.5,IF(I17="B+",3.25,IF(I17="b",3,IF(I17="B-",2.75,IF(I17="C+",2.25,IF(I17="c",2,IF(I17="c-",1.75,))))))))</f>
        <v>0</v>
      </c>
      <c r="V17" s="15">
        <f t="shared" si="0"/>
        <v>0</v>
      </c>
      <c r="W17" s="18">
        <f t="shared" ref="W17:W20" si="4">P17</f>
        <v>4</v>
      </c>
      <c r="X17" s="14">
        <f t="shared" ref="X17:X23" si="5">IF(Q17="a",4,IF(Q17="a-",3.5,IF(Q17="B+",3.25,IF(Q17="b",3,IF(Q17="B-",2.75,IF(Q17="C+",2.25,IF(Q17="c",2,IF(Q17="c-",1.75,))))))))</f>
        <v>0</v>
      </c>
      <c r="Y17" s="15">
        <f t="shared" si="1"/>
        <v>0</v>
      </c>
    </row>
    <row r="18" spans="2:25" ht="17.25" customHeight="1" x14ac:dyDescent="0.2">
      <c r="B18" s="19"/>
      <c r="C18" s="46">
        <v>3</v>
      </c>
      <c r="D18" s="47" t="s">
        <v>30</v>
      </c>
      <c r="E18" s="48" t="s">
        <v>185</v>
      </c>
      <c r="F18" s="49"/>
      <c r="G18" s="50"/>
      <c r="H18" s="46">
        <v>3</v>
      </c>
      <c r="I18" s="46"/>
      <c r="J18" s="44"/>
      <c r="K18" s="46">
        <v>3</v>
      </c>
      <c r="L18" s="46" t="s">
        <v>41</v>
      </c>
      <c r="M18" s="48" t="s">
        <v>168</v>
      </c>
      <c r="N18" s="49"/>
      <c r="O18" s="50"/>
      <c r="P18" s="46" t="s">
        <v>71</v>
      </c>
      <c r="Q18" s="46"/>
      <c r="R18" s="19"/>
      <c r="T18" s="3">
        <f t="shared" si="2"/>
        <v>3</v>
      </c>
      <c r="U18" s="14">
        <f t="shared" si="3"/>
        <v>0</v>
      </c>
      <c r="V18" s="15">
        <f t="shared" si="0"/>
        <v>0</v>
      </c>
      <c r="W18" s="18">
        <v>3</v>
      </c>
      <c r="X18" s="14">
        <f t="shared" si="5"/>
        <v>0</v>
      </c>
      <c r="Y18" s="15">
        <f t="shared" si="1"/>
        <v>0</v>
      </c>
    </row>
    <row r="19" spans="2:25" ht="17.25" customHeight="1" x14ac:dyDescent="0.2">
      <c r="B19" s="19"/>
      <c r="C19" s="46">
        <v>4</v>
      </c>
      <c r="D19" s="47" t="s">
        <v>181</v>
      </c>
      <c r="E19" s="48" t="s">
        <v>182</v>
      </c>
      <c r="F19" s="49"/>
      <c r="G19" s="50"/>
      <c r="H19" s="46">
        <v>3</v>
      </c>
      <c r="I19" s="46"/>
      <c r="J19" s="44"/>
      <c r="K19" s="46">
        <v>4</v>
      </c>
      <c r="L19" s="46" t="s">
        <v>180</v>
      </c>
      <c r="M19" s="48" t="s">
        <v>179</v>
      </c>
      <c r="N19" s="49"/>
      <c r="O19" s="50"/>
      <c r="P19" s="46">
        <v>3</v>
      </c>
      <c r="Q19" s="46"/>
      <c r="R19" s="19"/>
      <c r="T19" s="3">
        <f t="shared" si="2"/>
        <v>3</v>
      </c>
      <c r="U19" s="14">
        <f t="shared" si="3"/>
        <v>0</v>
      </c>
      <c r="V19" s="15">
        <f t="shared" si="0"/>
        <v>0</v>
      </c>
      <c r="W19" s="18">
        <f t="shared" si="4"/>
        <v>3</v>
      </c>
      <c r="X19" s="14">
        <f t="shared" si="5"/>
        <v>0</v>
      </c>
      <c r="Y19" s="15">
        <f t="shared" si="1"/>
        <v>0</v>
      </c>
    </row>
    <row r="20" spans="2:25" ht="17.25" customHeight="1" x14ac:dyDescent="0.2">
      <c r="B20" s="19"/>
      <c r="C20" s="46">
        <v>5</v>
      </c>
      <c r="D20" s="47" t="s">
        <v>38</v>
      </c>
      <c r="E20" s="48" t="s">
        <v>39</v>
      </c>
      <c r="F20" s="49"/>
      <c r="G20" s="50"/>
      <c r="H20" s="46">
        <v>4</v>
      </c>
      <c r="I20" s="46"/>
      <c r="J20" s="44"/>
      <c r="K20" s="46">
        <v>5</v>
      </c>
      <c r="L20" s="46" t="s">
        <v>144</v>
      </c>
      <c r="M20" s="48" t="s">
        <v>147</v>
      </c>
      <c r="N20" s="49"/>
      <c r="O20" s="50"/>
      <c r="P20" s="46">
        <v>2</v>
      </c>
      <c r="Q20" s="46"/>
      <c r="R20" s="19"/>
      <c r="T20" s="3">
        <f t="shared" si="2"/>
        <v>4</v>
      </c>
      <c r="U20" s="14">
        <f t="shared" si="3"/>
        <v>0</v>
      </c>
      <c r="V20" s="15">
        <f t="shared" si="0"/>
        <v>0</v>
      </c>
      <c r="W20" s="18">
        <f t="shared" si="4"/>
        <v>2</v>
      </c>
      <c r="X20" s="14">
        <f t="shared" si="5"/>
        <v>0</v>
      </c>
      <c r="Y20" s="15">
        <f t="shared" si="1"/>
        <v>0</v>
      </c>
    </row>
    <row r="21" spans="2:25" ht="17.25" customHeight="1" x14ac:dyDescent="0.2">
      <c r="B21" s="19"/>
      <c r="C21" s="46">
        <v>6</v>
      </c>
      <c r="D21" s="47" t="s">
        <v>46</v>
      </c>
      <c r="E21" s="48" t="s">
        <v>146</v>
      </c>
      <c r="F21" s="49"/>
      <c r="G21" s="50"/>
      <c r="H21" s="46" t="s">
        <v>31</v>
      </c>
      <c r="I21" s="46"/>
      <c r="J21" s="44"/>
      <c r="K21" s="46">
        <v>6</v>
      </c>
      <c r="L21" s="46" t="s">
        <v>145</v>
      </c>
      <c r="M21" s="48" t="s">
        <v>149</v>
      </c>
      <c r="N21" s="49"/>
      <c r="O21" s="50"/>
      <c r="P21" s="46">
        <v>2</v>
      </c>
      <c r="Q21" s="46"/>
      <c r="R21" s="19"/>
      <c r="T21" s="3">
        <v>2</v>
      </c>
      <c r="U21" s="14">
        <f t="shared" si="3"/>
        <v>0</v>
      </c>
      <c r="V21" s="15">
        <f t="shared" si="0"/>
        <v>0</v>
      </c>
      <c r="W21" s="18">
        <v>2</v>
      </c>
      <c r="X21" s="14">
        <f t="shared" si="5"/>
        <v>0</v>
      </c>
      <c r="Y21" s="15">
        <f t="shared" si="1"/>
        <v>0</v>
      </c>
    </row>
    <row r="22" spans="2:25" ht="17.25" customHeight="1" x14ac:dyDescent="0.2">
      <c r="B22" s="19"/>
      <c r="C22" s="51">
        <v>7</v>
      </c>
      <c r="D22" s="47" t="s">
        <v>183</v>
      </c>
      <c r="E22" s="48" t="s">
        <v>184</v>
      </c>
      <c r="F22" s="49"/>
      <c r="G22" s="50"/>
      <c r="H22" s="46">
        <v>2</v>
      </c>
      <c r="I22" s="51"/>
      <c r="J22" s="44"/>
      <c r="K22" s="51">
        <v>7</v>
      </c>
      <c r="L22" s="51" t="s">
        <v>44</v>
      </c>
      <c r="M22" s="53" t="s">
        <v>148</v>
      </c>
      <c r="N22" s="54"/>
      <c r="O22" s="55"/>
      <c r="P22" s="51" t="s">
        <v>31</v>
      </c>
      <c r="Q22" s="51"/>
      <c r="R22" s="19"/>
      <c r="T22" s="3">
        <f t="shared" si="2"/>
        <v>2</v>
      </c>
      <c r="U22" s="14">
        <f t="shared" si="3"/>
        <v>0</v>
      </c>
      <c r="V22" s="15">
        <f t="shared" si="0"/>
        <v>0</v>
      </c>
      <c r="W22" s="18">
        <v>2</v>
      </c>
      <c r="X22" s="14">
        <f t="shared" si="5"/>
        <v>0</v>
      </c>
      <c r="Y22" s="15">
        <f t="shared" si="1"/>
        <v>0</v>
      </c>
    </row>
    <row r="23" spans="2:25" ht="17.25" customHeight="1" x14ac:dyDescent="0.2">
      <c r="B23" s="19"/>
      <c r="C23" s="56">
        <v>8</v>
      </c>
      <c r="D23" s="52" t="s">
        <v>42</v>
      </c>
      <c r="E23" s="53" t="s">
        <v>43</v>
      </c>
      <c r="F23" s="54"/>
      <c r="G23" s="55"/>
      <c r="H23" s="51">
        <v>2</v>
      </c>
      <c r="I23" s="56"/>
      <c r="J23" s="44"/>
      <c r="K23" s="56">
        <v>8</v>
      </c>
      <c r="L23" s="56" t="s">
        <v>47</v>
      </c>
      <c r="M23" s="57" t="s">
        <v>48</v>
      </c>
      <c r="N23" s="58"/>
      <c r="O23" s="59"/>
      <c r="P23" s="56">
        <v>3</v>
      </c>
      <c r="Q23" s="56"/>
      <c r="R23" s="19"/>
      <c r="T23" s="3">
        <v>2</v>
      </c>
      <c r="U23" s="14">
        <f t="shared" si="3"/>
        <v>0</v>
      </c>
      <c r="V23" s="15">
        <f t="shared" si="0"/>
        <v>0</v>
      </c>
      <c r="W23" s="18">
        <v>3</v>
      </c>
      <c r="X23" s="14">
        <f t="shared" si="5"/>
        <v>0</v>
      </c>
      <c r="Y23" s="15">
        <f t="shared" si="1"/>
        <v>0</v>
      </c>
    </row>
    <row r="24" spans="2:25" ht="9" customHeight="1" x14ac:dyDescent="0.2">
      <c r="B24" s="19"/>
      <c r="C24" s="60"/>
      <c r="D24" s="61"/>
      <c r="E24" s="62"/>
      <c r="F24" s="63"/>
      <c r="G24" s="64"/>
      <c r="H24" s="60"/>
      <c r="I24" s="60"/>
      <c r="J24" s="65"/>
      <c r="K24" s="60"/>
      <c r="L24" s="64"/>
      <c r="M24" s="62"/>
      <c r="N24" s="63"/>
      <c r="O24" s="64"/>
      <c r="P24" s="60"/>
      <c r="Q24" s="60"/>
      <c r="R24" s="19"/>
      <c r="U24" s="14"/>
      <c r="V24" s="15"/>
      <c r="X24" s="14"/>
      <c r="Y24" s="15"/>
    </row>
    <row r="25" spans="2:25" ht="15" customHeight="1" x14ac:dyDescent="0.2">
      <c r="B25" s="19"/>
      <c r="C25" s="111" t="s">
        <v>50</v>
      </c>
      <c r="D25" s="112"/>
      <c r="E25" s="112"/>
      <c r="F25" s="112"/>
      <c r="G25" s="112"/>
      <c r="H25" s="112"/>
      <c r="I25" s="113"/>
      <c r="J25" s="38"/>
      <c r="K25" s="111" t="s">
        <v>51</v>
      </c>
      <c r="L25" s="112"/>
      <c r="M25" s="112"/>
      <c r="N25" s="112"/>
      <c r="O25" s="112"/>
      <c r="P25" s="112"/>
      <c r="Q25" s="113"/>
      <c r="R25" s="19"/>
      <c r="T25" s="3">
        <f>H25</f>
        <v>0</v>
      </c>
      <c r="U25" s="14"/>
      <c r="W25" s="18">
        <f t="shared" ref="W25:W52" si="6">P25</f>
        <v>0</v>
      </c>
      <c r="X25" s="14"/>
      <c r="Y25" s="15"/>
    </row>
    <row r="26" spans="2:25" ht="17.25" customHeight="1" x14ac:dyDescent="0.2">
      <c r="B26" s="19"/>
      <c r="C26" s="66">
        <v>1</v>
      </c>
      <c r="D26" s="66" t="s">
        <v>52</v>
      </c>
      <c r="E26" s="45" t="s">
        <v>53</v>
      </c>
      <c r="F26" s="67"/>
      <c r="G26" s="68"/>
      <c r="H26" s="66">
        <v>3</v>
      </c>
      <c r="I26" s="66"/>
      <c r="J26" s="44"/>
      <c r="K26" s="66">
        <v>1</v>
      </c>
      <c r="L26" s="66" t="s">
        <v>56</v>
      </c>
      <c r="M26" s="45" t="s">
        <v>57</v>
      </c>
      <c r="N26" s="67"/>
      <c r="O26" s="68"/>
      <c r="P26" s="66">
        <v>3</v>
      </c>
      <c r="Q26" s="66"/>
      <c r="R26" s="19"/>
      <c r="T26" s="3">
        <f>H26</f>
        <v>3</v>
      </c>
      <c r="U26" s="14">
        <f t="shared" ref="U26:U56" si="7">IF(I26="a",4,IF(I26="a-",3.5,IF(I26="B+",3.25,IF(I26="b",3,IF(I26="B-",2.75,IF(I26="C+",2.25,IF(I26="c",2,IF(I26="c-",1.75,))))))))</f>
        <v>0</v>
      </c>
      <c r="V26" s="15">
        <f t="shared" ref="V26:V33" si="8">T26*U26</f>
        <v>0</v>
      </c>
      <c r="W26" s="18">
        <f t="shared" si="6"/>
        <v>3</v>
      </c>
      <c r="X26" s="14">
        <f t="shared" ref="X26:X34" si="9">IF(Q26="a",4,IF(Q26="a-",3.5,IF(Q26="B+",3.25,IF(Q26="b",3,IF(Q26="B-",2.75,IF(Q26="C+",2.25,IF(Q26="c",2,IF(Q26="c-",1.75,))))))))</f>
        <v>0</v>
      </c>
      <c r="Y26" s="15">
        <f t="shared" si="1"/>
        <v>0</v>
      </c>
    </row>
    <row r="27" spans="2:25" ht="17.25" customHeight="1" x14ac:dyDescent="0.2">
      <c r="B27" s="19"/>
      <c r="C27" s="46">
        <v>2</v>
      </c>
      <c r="D27" s="46" t="s">
        <v>54</v>
      </c>
      <c r="E27" s="48" t="s">
        <v>55</v>
      </c>
      <c r="F27" s="49"/>
      <c r="G27" s="50"/>
      <c r="H27" s="46">
        <v>2</v>
      </c>
      <c r="I27" s="46"/>
      <c r="J27" s="44"/>
      <c r="K27" s="46">
        <v>2</v>
      </c>
      <c r="L27" s="46" t="s">
        <v>60</v>
      </c>
      <c r="M27" s="48" t="s">
        <v>61</v>
      </c>
      <c r="N27" s="49"/>
      <c r="O27" s="50"/>
      <c r="P27" s="46">
        <v>2</v>
      </c>
      <c r="Q27" s="46"/>
      <c r="R27" s="19"/>
      <c r="T27" s="3">
        <f>H27</f>
        <v>2</v>
      </c>
      <c r="U27" s="14">
        <f t="shared" si="7"/>
        <v>0</v>
      </c>
      <c r="V27" s="15">
        <f t="shared" si="8"/>
        <v>0</v>
      </c>
      <c r="W27" s="18">
        <v>2</v>
      </c>
      <c r="X27" s="14">
        <f t="shared" si="9"/>
        <v>0</v>
      </c>
      <c r="Y27" s="15">
        <f t="shared" si="1"/>
        <v>0</v>
      </c>
    </row>
    <row r="28" spans="2:25" ht="17.25" customHeight="1" x14ac:dyDescent="0.2">
      <c r="B28" s="19"/>
      <c r="C28" s="46">
        <v>3</v>
      </c>
      <c r="D28" s="46" t="s">
        <v>58</v>
      </c>
      <c r="E28" s="48" t="s">
        <v>59</v>
      </c>
      <c r="F28" s="49"/>
      <c r="G28" s="50"/>
      <c r="H28" s="46">
        <v>3</v>
      </c>
      <c r="I28" s="46"/>
      <c r="J28" s="44"/>
      <c r="K28" s="46">
        <v>3</v>
      </c>
      <c r="L28" s="46" t="s">
        <v>64</v>
      </c>
      <c r="M28" s="48" t="s">
        <v>65</v>
      </c>
      <c r="N28" s="49"/>
      <c r="O28" s="50"/>
      <c r="P28" s="46" t="s">
        <v>66</v>
      </c>
      <c r="Q28" s="46"/>
      <c r="R28" s="19"/>
      <c r="T28" s="3">
        <f>H28</f>
        <v>3</v>
      </c>
      <c r="U28" s="14">
        <f t="shared" si="7"/>
        <v>0</v>
      </c>
      <c r="V28" s="15">
        <f t="shared" si="8"/>
        <v>0</v>
      </c>
      <c r="W28" s="18">
        <v>2</v>
      </c>
      <c r="X28" s="14">
        <f t="shared" si="9"/>
        <v>0</v>
      </c>
      <c r="Y28" s="15">
        <f t="shared" si="1"/>
        <v>0</v>
      </c>
    </row>
    <row r="29" spans="2:25" ht="17.25" customHeight="1" x14ac:dyDescent="0.2">
      <c r="B29" s="19"/>
      <c r="C29" s="46">
        <v>4</v>
      </c>
      <c r="D29" s="46" t="s">
        <v>62</v>
      </c>
      <c r="E29" s="48" t="s">
        <v>63</v>
      </c>
      <c r="F29" s="49"/>
      <c r="G29" s="50"/>
      <c r="H29" s="46">
        <v>3</v>
      </c>
      <c r="I29" s="46"/>
      <c r="J29" s="44"/>
      <c r="K29" s="46">
        <v>4</v>
      </c>
      <c r="L29" s="46" t="s">
        <v>69</v>
      </c>
      <c r="M29" s="48" t="s">
        <v>70</v>
      </c>
      <c r="N29" s="49"/>
      <c r="O29" s="50"/>
      <c r="P29" s="46" t="s">
        <v>71</v>
      </c>
      <c r="Q29" s="46"/>
      <c r="R29" s="19"/>
      <c r="T29" s="3">
        <v>3</v>
      </c>
      <c r="U29" s="14">
        <f t="shared" si="7"/>
        <v>0</v>
      </c>
      <c r="V29" s="15">
        <f t="shared" si="8"/>
        <v>0</v>
      </c>
      <c r="W29" s="18">
        <v>3</v>
      </c>
      <c r="X29" s="14">
        <f t="shared" si="9"/>
        <v>0</v>
      </c>
      <c r="Y29" s="15">
        <f t="shared" si="1"/>
        <v>0</v>
      </c>
    </row>
    <row r="30" spans="2:25" ht="17.25" customHeight="1" x14ac:dyDescent="0.2">
      <c r="B30" s="19"/>
      <c r="C30" s="46">
        <v>5</v>
      </c>
      <c r="D30" s="46" t="s">
        <v>67</v>
      </c>
      <c r="E30" s="48" t="s">
        <v>68</v>
      </c>
      <c r="F30" s="49"/>
      <c r="G30" s="50"/>
      <c r="H30" s="46" t="s">
        <v>31</v>
      </c>
      <c r="I30" s="46"/>
      <c r="J30" s="44"/>
      <c r="K30" s="46">
        <v>5</v>
      </c>
      <c r="L30" s="46" t="s">
        <v>74</v>
      </c>
      <c r="M30" s="48" t="s">
        <v>75</v>
      </c>
      <c r="N30" s="49"/>
      <c r="O30" s="50"/>
      <c r="P30" s="46" t="s">
        <v>31</v>
      </c>
      <c r="Q30" s="46"/>
      <c r="R30" s="19"/>
      <c r="T30" s="3">
        <v>2</v>
      </c>
      <c r="U30" s="14">
        <f t="shared" si="7"/>
        <v>0</v>
      </c>
      <c r="V30" s="15">
        <f t="shared" si="8"/>
        <v>0</v>
      </c>
      <c r="W30" s="18">
        <v>2</v>
      </c>
      <c r="X30" s="14">
        <f t="shared" si="9"/>
        <v>0</v>
      </c>
      <c r="Y30" s="15">
        <f t="shared" si="1"/>
        <v>0</v>
      </c>
    </row>
    <row r="31" spans="2:25" ht="17.25" customHeight="1" x14ac:dyDescent="0.2">
      <c r="B31" s="19"/>
      <c r="C31" s="46">
        <v>6</v>
      </c>
      <c r="D31" s="46" t="s">
        <v>72</v>
      </c>
      <c r="E31" s="48" t="s">
        <v>73</v>
      </c>
      <c r="F31" s="49"/>
      <c r="G31" s="50"/>
      <c r="H31" s="46" t="s">
        <v>71</v>
      </c>
      <c r="I31" s="46"/>
      <c r="J31" s="44"/>
      <c r="K31" s="46">
        <v>6</v>
      </c>
      <c r="L31" s="46" t="s">
        <v>77</v>
      </c>
      <c r="M31" s="48" t="s">
        <v>78</v>
      </c>
      <c r="N31" s="49"/>
      <c r="O31" s="50"/>
      <c r="P31" s="46" t="s">
        <v>31</v>
      </c>
      <c r="Q31" s="46"/>
      <c r="R31" s="19"/>
      <c r="T31" s="3">
        <v>3</v>
      </c>
      <c r="U31" s="14">
        <f t="shared" si="7"/>
        <v>0</v>
      </c>
      <c r="V31" s="15">
        <f t="shared" si="8"/>
        <v>0</v>
      </c>
      <c r="W31" s="18">
        <v>2</v>
      </c>
      <c r="X31" s="14">
        <f t="shared" si="9"/>
        <v>0</v>
      </c>
      <c r="Y31" s="15">
        <f t="shared" si="1"/>
        <v>0</v>
      </c>
    </row>
    <row r="32" spans="2:25" ht="17.25" customHeight="1" x14ac:dyDescent="0.2">
      <c r="B32" s="19"/>
      <c r="C32" s="46">
        <v>7</v>
      </c>
      <c r="D32" s="46" t="s">
        <v>76</v>
      </c>
      <c r="E32" s="48" t="s">
        <v>186</v>
      </c>
      <c r="F32" s="49"/>
      <c r="G32" s="50"/>
      <c r="H32" s="46">
        <v>2</v>
      </c>
      <c r="I32" s="46"/>
      <c r="J32" s="44"/>
      <c r="K32" s="46">
        <v>7</v>
      </c>
      <c r="L32" s="46" t="s">
        <v>81</v>
      </c>
      <c r="M32" s="48" t="s">
        <v>82</v>
      </c>
      <c r="N32" s="49"/>
      <c r="O32" s="50"/>
      <c r="P32" s="46">
        <v>2</v>
      </c>
      <c r="Q32" s="46"/>
      <c r="R32" s="19"/>
      <c r="T32" s="3">
        <f>H32</f>
        <v>2</v>
      </c>
      <c r="U32" s="14">
        <f t="shared" si="7"/>
        <v>0</v>
      </c>
      <c r="V32" s="15">
        <f t="shared" si="8"/>
        <v>0</v>
      </c>
      <c r="W32" s="18">
        <f t="shared" si="6"/>
        <v>2</v>
      </c>
      <c r="X32" s="14">
        <f t="shared" si="9"/>
        <v>0</v>
      </c>
      <c r="Y32" s="15">
        <f t="shared" si="1"/>
        <v>0</v>
      </c>
    </row>
    <row r="33" spans="2:25" ht="17.25" customHeight="1" x14ac:dyDescent="0.2">
      <c r="B33" s="19"/>
      <c r="C33" s="56">
        <v>8</v>
      </c>
      <c r="D33" s="51" t="s">
        <v>79</v>
      </c>
      <c r="E33" s="53" t="s">
        <v>80</v>
      </c>
      <c r="F33" s="54"/>
      <c r="G33" s="55"/>
      <c r="H33" s="51" t="s">
        <v>66</v>
      </c>
      <c r="I33" s="51"/>
      <c r="J33" s="44"/>
      <c r="K33" s="51">
        <v>8</v>
      </c>
      <c r="L33" s="51" t="s">
        <v>150</v>
      </c>
      <c r="M33" s="53" t="s">
        <v>151</v>
      </c>
      <c r="N33" s="54"/>
      <c r="O33" s="55"/>
      <c r="P33" s="51">
        <v>2</v>
      </c>
      <c r="Q33" s="51"/>
      <c r="R33" s="19"/>
      <c r="T33" s="3">
        <v>2</v>
      </c>
      <c r="U33" s="14">
        <f t="shared" si="7"/>
        <v>0</v>
      </c>
      <c r="V33" s="15">
        <f t="shared" si="8"/>
        <v>0</v>
      </c>
      <c r="W33" s="18">
        <f t="shared" si="6"/>
        <v>2</v>
      </c>
      <c r="X33" s="14">
        <f t="shared" si="9"/>
        <v>0</v>
      </c>
      <c r="Y33" s="15">
        <f t="shared" si="1"/>
        <v>0</v>
      </c>
    </row>
    <row r="34" spans="2:25" ht="9" customHeight="1" x14ac:dyDescent="0.2">
      <c r="B34" s="19"/>
      <c r="C34" s="60"/>
      <c r="D34" s="69"/>
      <c r="E34" s="70"/>
      <c r="F34" s="71"/>
      <c r="G34" s="69"/>
      <c r="H34" s="72"/>
      <c r="I34" s="72"/>
      <c r="J34" s="65"/>
      <c r="K34" s="60"/>
      <c r="L34" s="64"/>
      <c r="M34" s="62"/>
      <c r="N34" s="63"/>
      <c r="O34" s="64"/>
      <c r="P34" s="60"/>
      <c r="Q34" s="60"/>
      <c r="R34" s="19"/>
      <c r="U34" s="14"/>
      <c r="V34" s="15"/>
      <c r="X34" s="14">
        <f t="shared" si="9"/>
        <v>0</v>
      </c>
      <c r="Y34" s="15"/>
    </row>
    <row r="35" spans="2:25" ht="15" customHeight="1" x14ac:dyDescent="0.2">
      <c r="B35" s="19"/>
      <c r="C35" s="111" t="s">
        <v>83</v>
      </c>
      <c r="D35" s="112"/>
      <c r="E35" s="112"/>
      <c r="F35" s="112"/>
      <c r="G35" s="112"/>
      <c r="H35" s="112"/>
      <c r="I35" s="113"/>
      <c r="J35" s="38"/>
      <c r="K35" s="111" t="s">
        <v>84</v>
      </c>
      <c r="L35" s="112"/>
      <c r="M35" s="112"/>
      <c r="N35" s="112"/>
      <c r="O35" s="112"/>
      <c r="P35" s="112"/>
      <c r="Q35" s="113"/>
      <c r="R35" s="19"/>
      <c r="T35" s="3">
        <f>H35</f>
        <v>0</v>
      </c>
      <c r="U35" s="14"/>
      <c r="W35" s="18">
        <f t="shared" si="6"/>
        <v>0</v>
      </c>
      <c r="X35" s="14"/>
    </row>
    <row r="36" spans="2:25" ht="17.25" customHeight="1" x14ac:dyDescent="0.2">
      <c r="B36" s="19"/>
      <c r="C36" s="73">
        <v>1</v>
      </c>
      <c r="D36" s="39" t="s">
        <v>152</v>
      </c>
      <c r="E36" s="74" t="s">
        <v>154</v>
      </c>
      <c r="F36" s="42"/>
      <c r="G36" s="75"/>
      <c r="H36" s="39">
        <v>2</v>
      </c>
      <c r="I36" s="39"/>
      <c r="J36" s="44"/>
      <c r="K36" s="39">
        <v>1</v>
      </c>
      <c r="L36" s="39" t="s">
        <v>170</v>
      </c>
      <c r="M36" s="41" t="s">
        <v>172</v>
      </c>
      <c r="N36" s="42"/>
      <c r="O36" s="43"/>
      <c r="P36" s="76" t="s">
        <v>49</v>
      </c>
      <c r="Q36" s="39"/>
      <c r="R36" s="19"/>
      <c r="T36" s="3">
        <f t="shared" ref="T36:T44" si="10">H36</f>
        <v>2</v>
      </c>
      <c r="U36" s="14">
        <f t="shared" si="7"/>
        <v>0</v>
      </c>
      <c r="V36" s="15">
        <f t="shared" ref="V36:V43" si="11">T36*U36</f>
        <v>0</v>
      </c>
      <c r="W36" s="18">
        <v>3</v>
      </c>
      <c r="X36" s="14">
        <f t="shared" ref="X36:X56" si="12">IF(Q36="a",4,IF(Q36="a-",3.5,IF(Q36="B+",3.25,IF(Q36="b",3,IF(Q36="B-",2.75,IF(Q36="C+",2.25,IF(Q36="c",2,IF(Q36="c-",1.75,))))))))</f>
        <v>0</v>
      </c>
      <c r="Y36" s="15">
        <f t="shared" ref="Y36:Y44" si="13">W36*X36</f>
        <v>0</v>
      </c>
    </row>
    <row r="37" spans="2:25" ht="17.25" customHeight="1" x14ac:dyDescent="0.2">
      <c r="B37" s="19"/>
      <c r="C37" s="77">
        <v>2</v>
      </c>
      <c r="D37" s="46" t="s">
        <v>85</v>
      </c>
      <c r="E37" s="78" t="s">
        <v>86</v>
      </c>
      <c r="F37" s="49"/>
      <c r="G37" s="79"/>
      <c r="H37" s="46" t="s">
        <v>66</v>
      </c>
      <c r="I37" s="46"/>
      <c r="J37" s="44"/>
      <c r="K37" s="46">
        <v>2</v>
      </c>
      <c r="L37" s="46" t="s">
        <v>89</v>
      </c>
      <c r="M37" s="48" t="s">
        <v>90</v>
      </c>
      <c r="N37" s="49"/>
      <c r="O37" s="50"/>
      <c r="P37" s="80" t="s">
        <v>66</v>
      </c>
      <c r="Q37" s="46"/>
      <c r="R37" s="19"/>
      <c r="T37" s="3">
        <v>2</v>
      </c>
      <c r="U37" s="14">
        <f t="shared" si="7"/>
        <v>0</v>
      </c>
      <c r="V37" s="15">
        <f t="shared" si="11"/>
        <v>0</v>
      </c>
      <c r="W37" s="18">
        <v>2</v>
      </c>
      <c r="X37" s="14">
        <f t="shared" si="12"/>
        <v>0</v>
      </c>
      <c r="Y37" s="15">
        <f t="shared" si="13"/>
        <v>0</v>
      </c>
    </row>
    <row r="38" spans="2:25" ht="17.25" customHeight="1" x14ac:dyDescent="0.2">
      <c r="B38" s="19"/>
      <c r="C38" s="77">
        <v>3</v>
      </c>
      <c r="D38" s="46" t="s">
        <v>153</v>
      </c>
      <c r="E38" s="78" t="s">
        <v>114</v>
      </c>
      <c r="F38" s="49"/>
      <c r="G38" s="79"/>
      <c r="H38" s="46">
        <v>2</v>
      </c>
      <c r="I38" s="46"/>
      <c r="J38" s="44"/>
      <c r="K38" s="46">
        <v>3</v>
      </c>
      <c r="L38" s="46" t="s">
        <v>93</v>
      </c>
      <c r="M38" s="48" t="s">
        <v>94</v>
      </c>
      <c r="N38" s="49"/>
      <c r="O38" s="50"/>
      <c r="P38" s="80" t="s">
        <v>66</v>
      </c>
      <c r="Q38" s="46"/>
      <c r="R38" s="19"/>
      <c r="T38" s="3">
        <v>2</v>
      </c>
      <c r="U38" s="14">
        <f t="shared" si="7"/>
        <v>0</v>
      </c>
      <c r="V38" s="15">
        <f t="shared" si="11"/>
        <v>0</v>
      </c>
      <c r="W38" s="18">
        <v>2</v>
      </c>
      <c r="X38" s="14">
        <f t="shared" si="12"/>
        <v>0</v>
      </c>
      <c r="Y38" s="15">
        <f t="shared" si="13"/>
        <v>0</v>
      </c>
    </row>
    <row r="39" spans="2:25" ht="17.25" customHeight="1" x14ac:dyDescent="0.2">
      <c r="B39" s="19"/>
      <c r="C39" s="77">
        <v>4</v>
      </c>
      <c r="D39" s="46" t="s">
        <v>87</v>
      </c>
      <c r="E39" s="78" t="s">
        <v>88</v>
      </c>
      <c r="F39" s="49"/>
      <c r="G39" s="79"/>
      <c r="H39" s="46">
        <v>2</v>
      </c>
      <c r="I39" s="46"/>
      <c r="J39" s="44"/>
      <c r="K39" s="46">
        <v>4</v>
      </c>
      <c r="L39" s="46" t="s">
        <v>97</v>
      </c>
      <c r="M39" s="48" t="s">
        <v>98</v>
      </c>
      <c r="N39" s="49"/>
      <c r="O39" s="50"/>
      <c r="P39" s="80" t="s">
        <v>49</v>
      </c>
      <c r="Q39" s="46"/>
      <c r="R39" s="19"/>
      <c r="T39" s="3">
        <f t="shared" si="10"/>
        <v>2</v>
      </c>
      <c r="U39" s="14">
        <f t="shared" si="7"/>
        <v>0</v>
      </c>
      <c r="V39" s="15">
        <f t="shared" si="11"/>
        <v>0</v>
      </c>
      <c r="W39" s="18">
        <v>3</v>
      </c>
      <c r="X39" s="14">
        <f t="shared" si="12"/>
        <v>0</v>
      </c>
      <c r="Y39" s="15">
        <f t="shared" si="13"/>
        <v>0</v>
      </c>
    </row>
    <row r="40" spans="2:25" ht="17.25" customHeight="1" x14ac:dyDescent="0.2">
      <c r="B40" s="19"/>
      <c r="C40" s="77">
        <v>5</v>
      </c>
      <c r="D40" s="46" t="s">
        <v>91</v>
      </c>
      <c r="E40" s="78" t="s">
        <v>92</v>
      </c>
      <c r="F40" s="49"/>
      <c r="G40" s="79"/>
      <c r="H40" s="46" t="s">
        <v>66</v>
      </c>
      <c r="I40" s="46"/>
      <c r="J40" s="44"/>
      <c r="K40" s="46">
        <v>5</v>
      </c>
      <c r="L40" s="46" t="s">
        <v>157</v>
      </c>
      <c r="M40" s="48" t="s">
        <v>158</v>
      </c>
      <c r="N40" s="49"/>
      <c r="O40" s="50"/>
      <c r="P40" s="80">
        <v>2</v>
      </c>
      <c r="Q40" s="46"/>
      <c r="R40" s="19"/>
      <c r="T40" s="3">
        <v>2</v>
      </c>
      <c r="U40" s="14">
        <f t="shared" si="7"/>
        <v>0</v>
      </c>
      <c r="V40" s="15">
        <f t="shared" si="11"/>
        <v>0</v>
      </c>
      <c r="W40" s="18">
        <v>2</v>
      </c>
      <c r="X40" s="14">
        <f t="shared" si="12"/>
        <v>0</v>
      </c>
      <c r="Y40" s="15">
        <f t="shared" si="13"/>
        <v>0</v>
      </c>
    </row>
    <row r="41" spans="2:25" ht="17.25" customHeight="1" x14ac:dyDescent="0.2">
      <c r="B41" s="19"/>
      <c r="C41" s="77">
        <v>6</v>
      </c>
      <c r="D41" s="46" t="s">
        <v>95</v>
      </c>
      <c r="E41" s="78" t="s">
        <v>96</v>
      </c>
      <c r="F41" s="49"/>
      <c r="G41" s="79"/>
      <c r="H41" s="46" t="s">
        <v>49</v>
      </c>
      <c r="I41" s="46"/>
      <c r="J41" s="44"/>
      <c r="K41" s="46">
        <v>6</v>
      </c>
      <c r="L41" s="46" t="s">
        <v>100</v>
      </c>
      <c r="M41" s="48" t="s">
        <v>101</v>
      </c>
      <c r="N41" s="49"/>
      <c r="O41" s="50"/>
      <c r="P41" s="80">
        <v>2</v>
      </c>
      <c r="Q41" s="46"/>
      <c r="R41" s="19"/>
      <c r="T41" s="3">
        <v>3</v>
      </c>
      <c r="U41" s="14">
        <f t="shared" si="7"/>
        <v>0</v>
      </c>
      <c r="V41" s="15">
        <f t="shared" si="11"/>
        <v>0</v>
      </c>
      <c r="W41" s="18">
        <f t="shared" si="6"/>
        <v>2</v>
      </c>
      <c r="X41" s="14">
        <f t="shared" si="12"/>
        <v>0</v>
      </c>
      <c r="Y41" s="15">
        <f t="shared" si="13"/>
        <v>0</v>
      </c>
    </row>
    <row r="42" spans="2:25" ht="17.25" customHeight="1" x14ac:dyDescent="0.2">
      <c r="B42" s="19"/>
      <c r="C42" s="77">
        <v>7</v>
      </c>
      <c r="D42" s="46" t="s">
        <v>99</v>
      </c>
      <c r="E42" s="78" t="s">
        <v>156</v>
      </c>
      <c r="F42" s="49"/>
      <c r="G42" s="79"/>
      <c r="H42" s="46" t="s">
        <v>66</v>
      </c>
      <c r="I42" s="46"/>
      <c r="J42" s="44"/>
      <c r="K42" s="46">
        <v>7</v>
      </c>
      <c r="L42" s="46" t="s">
        <v>104</v>
      </c>
      <c r="M42" s="48" t="s">
        <v>159</v>
      </c>
      <c r="N42" s="49"/>
      <c r="O42" s="50"/>
      <c r="P42" s="80" t="s">
        <v>31</v>
      </c>
      <c r="Q42" s="46"/>
      <c r="R42" s="19"/>
      <c r="T42" s="3">
        <v>2</v>
      </c>
      <c r="U42" s="14">
        <f t="shared" si="7"/>
        <v>0</v>
      </c>
      <c r="V42" s="15">
        <f t="shared" si="11"/>
        <v>0</v>
      </c>
      <c r="W42" s="18">
        <v>2</v>
      </c>
      <c r="X42" s="14">
        <f t="shared" si="12"/>
        <v>0</v>
      </c>
      <c r="Y42" s="15">
        <f t="shared" si="13"/>
        <v>0</v>
      </c>
    </row>
    <row r="43" spans="2:25" ht="17.25" customHeight="1" x14ac:dyDescent="0.2">
      <c r="B43" s="19"/>
      <c r="C43" s="77">
        <v>8</v>
      </c>
      <c r="D43" s="46" t="s">
        <v>102</v>
      </c>
      <c r="E43" s="78" t="s">
        <v>155</v>
      </c>
      <c r="F43" s="49"/>
      <c r="G43" s="79"/>
      <c r="H43" s="46">
        <v>2</v>
      </c>
      <c r="I43" s="46"/>
      <c r="J43" s="44"/>
      <c r="K43" s="46">
        <v>8</v>
      </c>
      <c r="L43" s="46" t="s">
        <v>171</v>
      </c>
      <c r="M43" s="48" t="s">
        <v>105</v>
      </c>
      <c r="N43" s="49"/>
      <c r="O43" s="50"/>
      <c r="P43" s="80" t="s">
        <v>66</v>
      </c>
      <c r="Q43" s="46"/>
      <c r="R43" s="19"/>
      <c r="T43" s="3">
        <f t="shared" si="10"/>
        <v>2</v>
      </c>
      <c r="U43" s="14">
        <f t="shared" si="7"/>
        <v>0</v>
      </c>
      <c r="V43" s="15">
        <f t="shared" si="11"/>
        <v>0</v>
      </c>
      <c r="W43" s="18">
        <v>2</v>
      </c>
      <c r="X43" s="14">
        <f t="shared" si="12"/>
        <v>0</v>
      </c>
      <c r="Y43" s="15">
        <f t="shared" si="13"/>
        <v>0</v>
      </c>
    </row>
    <row r="44" spans="2:25" ht="17.25" customHeight="1" x14ac:dyDescent="0.2">
      <c r="B44" s="19"/>
      <c r="C44" s="81">
        <v>9</v>
      </c>
      <c r="D44" s="56" t="s">
        <v>169</v>
      </c>
      <c r="E44" s="82" t="s">
        <v>120</v>
      </c>
      <c r="F44" s="58"/>
      <c r="G44" s="83"/>
      <c r="H44" s="56">
        <v>2</v>
      </c>
      <c r="I44" s="84"/>
      <c r="J44" s="44"/>
      <c r="K44" s="56"/>
      <c r="L44" s="56"/>
      <c r="M44" s="57"/>
      <c r="N44" s="58"/>
      <c r="O44" s="59"/>
      <c r="P44" s="85"/>
      <c r="Q44" s="56"/>
      <c r="R44" s="19"/>
      <c r="T44" s="3">
        <f t="shared" si="10"/>
        <v>2</v>
      </c>
      <c r="U44" s="14">
        <f t="shared" ref="U44" si="14">IF(I44="a",4,IF(I44="a-",3.5,IF(I44="B+",3.25,IF(I44="b",3,IF(I44="B-",2.75,IF(I44="C+",2.25,IF(I44="c",2,IF(I44="c-",1.75,))))))))</f>
        <v>0</v>
      </c>
      <c r="V44" s="15">
        <f t="shared" ref="V44" si="15">T44*U44</f>
        <v>0</v>
      </c>
      <c r="X44" s="14">
        <f t="shared" si="12"/>
        <v>0</v>
      </c>
      <c r="Y44" s="15">
        <f t="shared" si="13"/>
        <v>0</v>
      </c>
    </row>
    <row r="45" spans="2:25" ht="9" customHeight="1" x14ac:dyDescent="0.2">
      <c r="B45" s="19"/>
      <c r="C45" s="60"/>
      <c r="D45" s="64"/>
      <c r="E45" s="62"/>
      <c r="F45" s="63"/>
      <c r="G45" s="64"/>
      <c r="H45" s="60"/>
      <c r="I45" s="60"/>
      <c r="J45" s="65"/>
      <c r="K45" s="60"/>
      <c r="L45" s="64"/>
      <c r="M45" s="62"/>
      <c r="N45" s="63"/>
      <c r="O45" s="64"/>
      <c r="P45" s="60"/>
      <c r="Q45" s="60"/>
      <c r="R45" s="19"/>
      <c r="U45" s="14"/>
      <c r="V45" s="15"/>
      <c r="X45" s="14"/>
      <c r="Y45" s="15"/>
    </row>
    <row r="46" spans="2:25" ht="15" customHeight="1" x14ac:dyDescent="0.2">
      <c r="B46" s="19"/>
      <c r="C46" s="111" t="s">
        <v>106</v>
      </c>
      <c r="D46" s="112"/>
      <c r="E46" s="112"/>
      <c r="F46" s="112"/>
      <c r="G46" s="112"/>
      <c r="H46" s="112"/>
      <c r="I46" s="113"/>
      <c r="J46" s="38"/>
      <c r="K46" s="111" t="s">
        <v>107</v>
      </c>
      <c r="L46" s="112"/>
      <c r="M46" s="112"/>
      <c r="N46" s="112"/>
      <c r="O46" s="112"/>
      <c r="P46" s="112"/>
      <c r="Q46" s="113"/>
      <c r="R46" s="19"/>
      <c r="T46" s="3">
        <f>H46</f>
        <v>0</v>
      </c>
      <c r="U46" s="14"/>
      <c r="W46" s="18">
        <f t="shared" si="6"/>
        <v>0</v>
      </c>
      <c r="X46" s="14"/>
    </row>
    <row r="47" spans="2:25" ht="17.25" customHeight="1" x14ac:dyDescent="0.2">
      <c r="B47" s="19"/>
      <c r="C47" s="66">
        <v>1</v>
      </c>
      <c r="D47" s="66" t="s">
        <v>108</v>
      </c>
      <c r="E47" s="45" t="s">
        <v>109</v>
      </c>
      <c r="F47" s="67"/>
      <c r="G47" s="68"/>
      <c r="H47" s="66">
        <v>4</v>
      </c>
      <c r="I47" s="66"/>
      <c r="J47" s="44"/>
      <c r="K47" s="39">
        <v>1</v>
      </c>
      <c r="L47" s="46" t="s">
        <v>174</v>
      </c>
      <c r="M47" s="48" t="s">
        <v>103</v>
      </c>
      <c r="N47" s="49"/>
      <c r="O47" s="50"/>
      <c r="P47" s="66">
        <v>2</v>
      </c>
      <c r="Q47" s="66"/>
      <c r="R47" s="19"/>
      <c r="T47" s="3">
        <f>H47</f>
        <v>4</v>
      </c>
      <c r="U47" s="14">
        <f t="shared" si="7"/>
        <v>0</v>
      </c>
      <c r="V47" s="15">
        <f t="shared" ref="V47:V56" si="16">T47*U47</f>
        <v>0</v>
      </c>
      <c r="W47" s="18">
        <f t="shared" si="6"/>
        <v>2</v>
      </c>
      <c r="X47" s="14">
        <f t="shared" si="12"/>
        <v>0</v>
      </c>
      <c r="Y47" s="15">
        <f t="shared" ref="Y47:Y56" si="17">W47*X47</f>
        <v>0</v>
      </c>
    </row>
    <row r="48" spans="2:25" ht="17.25" customHeight="1" x14ac:dyDescent="0.2">
      <c r="B48" s="19"/>
      <c r="C48" s="46">
        <v>2</v>
      </c>
      <c r="D48" s="46" t="s">
        <v>113</v>
      </c>
      <c r="E48" s="86" t="s">
        <v>161</v>
      </c>
      <c r="F48" s="49"/>
      <c r="G48" s="50"/>
      <c r="H48" s="46">
        <v>2</v>
      </c>
      <c r="I48" s="46"/>
      <c r="J48" s="44"/>
      <c r="K48" s="46">
        <v>2</v>
      </c>
      <c r="L48" s="46" t="s">
        <v>111</v>
      </c>
      <c r="M48" s="48" t="s">
        <v>112</v>
      </c>
      <c r="N48" s="49"/>
      <c r="O48" s="50"/>
      <c r="P48" s="46">
        <v>5</v>
      </c>
      <c r="Q48" s="46"/>
      <c r="R48" s="19"/>
      <c r="T48" s="3">
        <f>H48</f>
        <v>2</v>
      </c>
      <c r="U48" s="14">
        <f t="shared" si="7"/>
        <v>0</v>
      </c>
      <c r="V48" s="15">
        <f t="shared" si="16"/>
        <v>0</v>
      </c>
      <c r="W48" s="18">
        <f t="shared" si="6"/>
        <v>5</v>
      </c>
      <c r="X48" s="14">
        <f t="shared" si="12"/>
        <v>0</v>
      </c>
      <c r="Y48" s="15">
        <f t="shared" si="17"/>
        <v>0</v>
      </c>
    </row>
    <row r="49" spans="2:25" ht="17.25" customHeight="1" x14ac:dyDescent="0.2">
      <c r="B49" s="19"/>
      <c r="C49" s="46">
        <v>3</v>
      </c>
      <c r="D49" s="46" t="s">
        <v>119</v>
      </c>
      <c r="E49" s="48" t="s">
        <v>117</v>
      </c>
      <c r="F49" s="49"/>
      <c r="G49" s="50"/>
      <c r="H49" s="46">
        <v>2</v>
      </c>
      <c r="I49" s="46"/>
      <c r="J49" s="44"/>
      <c r="K49" s="46">
        <v>3</v>
      </c>
      <c r="L49" s="46" t="s">
        <v>115</v>
      </c>
      <c r="M49" s="48" t="s">
        <v>116</v>
      </c>
      <c r="N49" s="49"/>
      <c r="O49" s="50"/>
      <c r="P49" s="46">
        <v>1</v>
      </c>
      <c r="Q49" s="46"/>
      <c r="R49" s="19"/>
      <c r="T49" s="3">
        <v>2</v>
      </c>
      <c r="U49" s="14">
        <f t="shared" si="7"/>
        <v>0</v>
      </c>
      <c r="V49" s="15">
        <f t="shared" si="16"/>
        <v>0</v>
      </c>
      <c r="W49" s="18">
        <f t="shared" si="6"/>
        <v>1</v>
      </c>
      <c r="X49" s="14">
        <f t="shared" si="12"/>
        <v>0</v>
      </c>
      <c r="Y49" s="15">
        <f t="shared" si="17"/>
        <v>0</v>
      </c>
    </row>
    <row r="50" spans="2:25" ht="17.25" customHeight="1" x14ac:dyDescent="0.2">
      <c r="B50" s="19"/>
      <c r="C50" s="46">
        <v>4</v>
      </c>
      <c r="D50" s="46" t="s">
        <v>173</v>
      </c>
      <c r="E50" s="48" t="s">
        <v>118</v>
      </c>
      <c r="F50" s="49"/>
      <c r="G50" s="50"/>
      <c r="H50" s="46">
        <v>2</v>
      </c>
      <c r="I50" s="46"/>
      <c r="J50" s="44"/>
      <c r="K50" s="46">
        <v>4</v>
      </c>
      <c r="L50" s="87" t="s">
        <v>160</v>
      </c>
      <c r="M50" s="48" t="s">
        <v>175</v>
      </c>
      <c r="N50" s="88"/>
      <c r="O50" s="89"/>
      <c r="P50" s="87">
        <v>2</v>
      </c>
      <c r="Q50" s="87"/>
      <c r="R50" s="19"/>
      <c r="T50" s="3">
        <v>2</v>
      </c>
      <c r="U50" s="14">
        <f t="shared" si="7"/>
        <v>0</v>
      </c>
      <c r="V50" s="15">
        <f t="shared" si="16"/>
        <v>0</v>
      </c>
      <c r="W50" s="18">
        <f t="shared" si="6"/>
        <v>2</v>
      </c>
      <c r="X50" s="14">
        <f t="shared" si="12"/>
        <v>0</v>
      </c>
      <c r="Y50" s="15">
        <f t="shared" si="17"/>
        <v>0</v>
      </c>
    </row>
    <row r="51" spans="2:25" ht="17.25" customHeight="1" x14ac:dyDescent="0.2">
      <c r="B51" s="19"/>
      <c r="C51" s="46">
        <v>5</v>
      </c>
      <c r="D51" s="51" t="s">
        <v>121</v>
      </c>
      <c r="E51" s="53" t="s">
        <v>122</v>
      </c>
      <c r="F51" s="54"/>
      <c r="G51" s="55"/>
      <c r="H51" s="51">
        <v>2</v>
      </c>
      <c r="I51" s="46"/>
      <c r="J51" s="44"/>
      <c r="K51" s="46">
        <v>5</v>
      </c>
      <c r="L51" s="87" t="s">
        <v>160</v>
      </c>
      <c r="M51" s="48" t="s">
        <v>176</v>
      </c>
      <c r="N51" s="49"/>
      <c r="O51" s="50"/>
      <c r="P51" s="46">
        <v>2</v>
      </c>
      <c r="Q51" s="46"/>
      <c r="R51" s="19"/>
      <c r="T51" s="3">
        <f>H51</f>
        <v>2</v>
      </c>
      <c r="U51" s="14">
        <f t="shared" si="7"/>
        <v>0</v>
      </c>
      <c r="V51" s="15">
        <f t="shared" si="16"/>
        <v>0</v>
      </c>
      <c r="W51" s="18">
        <f t="shared" si="6"/>
        <v>2</v>
      </c>
      <c r="X51" s="14">
        <f t="shared" si="12"/>
        <v>0</v>
      </c>
      <c r="Y51" s="15">
        <f t="shared" si="17"/>
        <v>0</v>
      </c>
    </row>
    <row r="52" spans="2:25" ht="17.25" customHeight="1" x14ac:dyDescent="0.2">
      <c r="B52" s="19"/>
      <c r="C52" s="51">
        <v>6</v>
      </c>
      <c r="D52" s="87" t="s">
        <v>160</v>
      </c>
      <c r="E52" s="48" t="s">
        <v>177</v>
      </c>
      <c r="F52" s="49"/>
      <c r="G52" s="50"/>
      <c r="H52" s="46">
        <v>2</v>
      </c>
      <c r="I52" s="51"/>
      <c r="J52" s="44"/>
      <c r="K52" s="46"/>
      <c r="L52" s="87"/>
      <c r="M52" s="48"/>
      <c r="N52" s="49"/>
      <c r="O52" s="50"/>
      <c r="P52" s="46"/>
      <c r="Q52" s="46"/>
      <c r="R52" s="19"/>
      <c r="T52" s="3">
        <f>H52</f>
        <v>2</v>
      </c>
      <c r="U52" s="14">
        <f t="shared" si="7"/>
        <v>0</v>
      </c>
      <c r="V52" s="15">
        <f t="shared" si="16"/>
        <v>0</v>
      </c>
      <c r="W52" s="18">
        <f t="shared" si="6"/>
        <v>0</v>
      </c>
      <c r="X52" s="14">
        <f t="shared" si="12"/>
        <v>0</v>
      </c>
      <c r="Y52" s="15">
        <f t="shared" si="17"/>
        <v>0</v>
      </c>
    </row>
    <row r="53" spans="2:25" ht="17.25" customHeight="1" x14ac:dyDescent="0.2">
      <c r="B53" s="19"/>
      <c r="C53" s="46">
        <v>7</v>
      </c>
      <c r="D53" s="87" t="s">
        <v>160</v>
      </c>
      <c r="E53" s="48" t="s">
        <v>178</v>
      </c>
      <c r="F53" s="49"/>
      <c r="G53" s="79"/>
      <c r="H53" s="46">
        <v>2</v>
      </c>
      <c r="I53" s="46"/>
      <c r="J53" s="44"/>
      <c r="K53" s="46"/>
      <c r="L53" s="90"/>
      <c r="M53" s="91"/>
      <c r="N53" s="49"/>
      <c r="O53" s="50"/>
      <c r="P53" s="90"/>
      <c r="Q53" s="90"/>
      <c r="R53" s="19"/>
      <c r="T53" s="3">
        <f>H53</f>
        <v>2</v>
      </c>
      <c r="U53" s="14">
        <f t="shared" si="7"/>
        <v>0</v>
      </c>
      <c r="V53" s="15">
        <f t="shared" si="16"/>
        <v>0</v>
      </c>
      <c r="X53" s="14"/>
      <c r="Y53" s="15"/>
    </row>
    <row r="54" spans="2:25" ht="17.25" customHeight="1" x14ac:dyDescent="0.2">
      <c r="B54" s="19"/>
      <c r="C54" s="77">
        <v>8</v>
      </c>
      <c r="D54" s="87" t="s">
        <v>160</v>
      </c>
      <c r="E54" s="48" t="s">
        <v>178</v>
      </c>
      <c r="F54" s="49"/>
      <c r="G54" s="79"/>
      <c r="H54" s="46">
        <v>2</v>
      </c>
      <c r="I54" s="46"/>
      <c r="J54" s="65"/>
      <c r="K54" s="92"/>
      <c r="L54" s="92"/>
      <c r="M54" s="93"/>
      <c r="N54" s="54"/>
      <c r="O54" s="55"/>
      <c r="P54" s="92"/>
      <c r="Q54" s="92"/>
      <c r="R54" s="19"/>
      <c r="T54" s="3">
        <f t="shared" ref="T54:T55" si="18">H54</f>
        <v>2</v>
      </c>
      <c r="U54" s="14">
        <f t="shared" si="7"/>
        <v>0</v>
      </c>
      <c r="V54" s="15">
        <f t="shared" si="16"/>
        <v>0</v>
      </c>
      <c r="X54" s="14"/>
      <c r="Y54" s="15"/>
    </row>
    <row r="55" spans="2:25" ht="17.25" customHeight="1" x14ac:dyDescent="0.2">
      <c r="B55" s="19"/>
      <c r="C55" s="81">
        <v>9</v>
      </c>
      <c r="D55" s="87"/>
      <c r="E55" s="48"/>
      <c r="F55" s="58"/>
      <c r="G55" s="83"/>
      <c r="H55" s="56"/>
      <c r="I55" s="56"/>
      <c r="J55" s="65"/>
      <c r="K55" s="94"/>
      <c r="L55" s="94"/>
      <c r="M55" s="95"/>
      <c r="N55" s="58"/>
      <c r="O55" s="59"/>
      <c r="P55" s="94"/>
      <c r="Q55" s="94"/>
      <c r="R55" s="19"/>
      <c r="T55" s="3">
        <f t="shared" si="18"/>
        <v>0</v>
      </c>
      <c r="U55" s="14">
        <f t="shared" si="7"/>
        <v>0</v>
      </c>
      <c r="V55" s="15">
        <f t="shared" si="16"/>
        <v>0</v>
      </c>
      <c r="X55" s="14"/>
      <c r="Y55" s="15"/>
    </row>
    <row r="56" spans="2:25" ht="9" customHeight="1" x14ac:dyDescent="0.2">
      <c r="B56" s="19"/>
      <c r="C56" s="72"/>
      <c r="D56" s="69"/>
      <c r="E56" s="70"/>
      <c r="F56" s="71"/>
      <c r="G56" s="69"/>
      <c r="H56" s="72"/>
      <c r="I56" s="72"/>
      <c r="J56" s="65"/>
      <c r="K56" s="96"/>
      <c r="L56" s="96"/>
      <c r="M56" s="96"/>
      <c r="N56" s="97"/>
      <c r="O56" s="96"/>
      <c r="P56" s="96"/>
      <c r="Q56" s="96"/>
      <c r="R56" s="19"/>
      <c r="U56" s="14">
        <f t="shared" si="7"/>
        <v>0</v>
      </c>
      <c r="V56" s="15">
        <f t="shared" si="16"/>
        <v>0</v>
      </c>
      <c r="X56" s="14">
        <f t="shared" si="12"/>
        <v>0</v>
      </c>
      <c r="Y56" s="15">
        <f t="shared" si="17"/>
        <v>0</v>
      </c>
    </row>
    <row r="57" spans="2:25" ht="15" customHeight="1" x14ac:dyDescent="0.2">
      <c r="B57" s="19"/>
      <c r="C57" s="19"/>
      <c r="D57" s="98" t="s">
        <v>123</v>
      </c>
      <c r="E57" s="99"/>
      <c r="F57" s="100" t="s">
        <v>2</v>
      </c>
      <c r="G57" s="19" t="s">
        <v>142</v>
      </c>
      <c r="H57" s="19"/>
      <c r="I57" s="19"/>
      <c r="J57" s="19"/>
      <c r="K57" s="19"/>
      <c r="L57" s="19"/>
      <c r="M57" s="96"/>
      <c r="N57" s="97"/>
      <c r="O57" s="96"/>
      <c r="P57" s="96"/>
      <c r="Q57" s="96"/>
      <c r="R57" s="19"/>
      <c r="U57" s="14"/>
      <c r="V57" s="15"/>
      <c r="X57" s="14"/>
      <c r="Y57" s="15"/>
    </row>
    <row r="58" spans="2:25" ht="15" customHeight="1" x14ac:dyDescent="0.2">
      <c r="B58" s="19"/>
      <c r="C58" s="65"/>
      <c r="D58" s="98" t="s">
        <v>124</v>
      </c>
      <c r="E58" s="99"/>
      <c r="F58" s="100" t="s">
        <v>2</v>
      </c>
      <c r="G58" s="19" t="s">
        <v>140</v>
      </c>
      <c r="H58" s="19"/>
      <c r="I58" s="19"/>
      <c r="J58" s="19"/>
      <c r="K58" s="19" t="s">
        <v>141</v>
      </c>
      <c r="L58" s="19"/>
      <c r="M58" s="96"/>
      <c r="N58" s="97"/>
      <c r="O58" s="96"/>
      <c r="P58" s="96"/>
      <c r="Q58" s="96"/>
      <c r="R58" s="19"/>
      <c r="U58" s="14"/>
      <c r="V58" s="15"/>
      <c r="X58" s="14"/>
      <c r="Y58" s="15"/>
    </row>
    <row r="59" spans="2:25" ht="15" customHeight="1" x14ac:dyDescent="0.2">
      <c r="B59" s="19"/>
      <c r="C59" s="65"/>
      <c r="D59" s="98" t="s">
        <v>125</v>
      </c>
      <c r="E59" s="99"/>
      <c r="F59" s="100" t="s">
        <v>2</v>
      </c>
      <c r="G59" s="98">
        <f>Q48</f>
        <v>0</v>
      </c>
      <c r="H59" s="65"/>
      <c r="I59" s="65"/>
      <c r="J59" s="65"/>
      <c r="K59" s="96"/>
      <c r="L59" s="96"/>
      <c r="M59" s="96"/>
      <c r="N59" s="97"/>
      <c r="O59" s="96"/>
      <c r="P59" s="96"/>
      <c r="Q59" s="96"/>
      <c r="R59" s="19"/>
      <c r="U59" s="14"/>
      <c r="V59" s="15"/>
      <c r="X59" s="14"/>
      <c r="Y59" s="15"/>
    </row>
    <row r="60" spans="2:25" ht="7.5" customHeight="1" x14ac:dyDescent="0.2">
      <c r="B60" s="19"/>
      <c r="C60" s="65"/>
      <c r="D60" s="98"/>
      <c r="E60" s="99"/>
      <c r="F60" s="100"/>
      <c r="G60" s="98"/>
      <c r="H60" s="65"/>
      <c r="I60" s="65"/>
      <c r="J60" s="65"/>
      <c r="K60" s="96"/>
      <c r="L60" s="96"/>
      <c r="M60" s="96"/>
      <c r="N60" s="97"/>
      <c r="O60" s="96"/>
      <c r="P60" s="96"/>
      <c r="Q60" s="96"/>
      <c r="R60" s="19"/>
      <c r="U60" s="14"/>
      <c r="V60" s="15"/>
      <c r="X60" s="14"/>
      <c r="Y60" s="15"/>
    </row>
    <row r="61" spans="2:25" ht="12" customHeight="1" x14ac:dyDescent="0.2">
      <c r="B61" s="19"/>
      <c r="C61" s="65"/>
      <c r="D61" s="100" t="s">
        <v>18</v>
      </c>
      <c r="E61" s="101" t="s">
        <v>126</v>
      </c>
      <c r="F61" s="100" t="s">
        <v>127</v>
      </c>
      <c r="G61" s="98"/>
      <c r="H61" s="65"/>
      <c r="I61" s="65"/>
      <c r="J61" s="65"/>
      <c r="K61" s="96"/>
      <c r="L61" s="96"/>
      <c r="M61" s="96"/>
      <c r="N61" s="19" t="s">
        <v>162</v>
      </c>
      <c r="O61" s="19"/>
      <c r="P61" s="96"/>
      <c r="Q61" s="96"/>
      <c r="R61" s="19"/>
      <c r="U61" s="14"/>
      <c r="V61" s="15"/>
      <c r="X61" s="14"/>
      <c r="Y61" s="15"/>
    </row>
    <row r="62" spans="2:25" ht="12" customHeight="1" x14ac:dyDescent="0.2">
      <c r="B62" s="19"/>
      <c r="C62" s="102"/>
      <c r="D62" s="103" t="s">
        <v>110</v>
      </c>
      <c r="E62" s="104">
        <v>4</v>
      </c>
      <c r="F62" s="103" t="s">
        <v>128</v>
      </c>
      <c r="G62" s="19"/>
      <c r="H62" s="102"/>
      <c r="I62" s="102"/>
      <c r="J62" s="102"/>
      <c r="K62" s="32"/>
      <c r="L62" s="32"/>
      <c r="M62" s="19"/>
      <c r="N62" s="19" t="s">
        <v>163</v>
      </c>
      <c r="O62" s="19"/>
      <c r="P62" s="19"/>
      <c r="Q62" s="19"/>
      <c r="R62" s="19"/>
      <c r="S62" s="3" t="s">
        <v>129</v>
      </c>
      <c r="T62" s="3">
        <f>SUM(T16:T56)</f>
        <v>77</v>
      </c>
      <c r="V62" s="3">
        <f>SUM(V16:V56)</f>
        <v>0</v>
      </c>
      <c r="W62" s="18">
        <f>SUM(W16:W56)</f>
        <v>69</v>
      </c>
      <c r="Y62" s="3">
        <f>SUM(Y16:Y56)</f>
        <v>0</v>
      </c>
    </row>
    <row r="63" spans="2:25" ht="12" customHeight="1" x14ac:dyDescent="0.2">
      <c r="B63" s="19"/>
      <c r="C63" s="19"/>
      <c r="D63" s="103" t="s">
        <v>27</v>
      </c>
      <c r="E63" s="104">
        <v>3.5</v>
      </c>
      <c r="F63" s="103" t="s">
        <v>130</v>
      </c>
      <c r="G63" s="19"/>
      <c r="H63" s="102"/>
      <c r="I63" s="102"/>
      <c r="J63" s="102"/>
      <c r="K63" s="32"/>
      <c r="L63" s="32"/>
      <c r="M63" s="19"/>
      <c r="N63" s="19"/>
      <c r="O63" s="19"/>
      <c r="P63" s="19"/>
      <c r="Q63" s="19"/>
      <c r="R63" s="19"/>
      <c r="S63" s="1" t="s">
        <v>22</v>
      </c>
      <c r="T63" s="6">
        <f>V62+Y62</f>
        <v>0</v>
      </c>
    </row>
    <row r="64" spans="2:25" ht="12" customHeight="1" x14ac:dyDescent="0.2">
      <c r="B64" s="19"/>
      <c r="C64" s="102"/>
      <c r="D64" s="103" t="s">
        <v>28</v>
      </c>
      <c r="E64" s="104">
        <v>3.25</v>
      </c>
      <c r="F64" s="103" t="s">
        <v>131</v>
      </c>
      <c r="G64" s="19"/>
      <c r="H64" s="102"/>
      <c r="I64" s="102"/>
      <c r="J64" s="102"/>
      <c r="K64" s="32"/>
      <c r="L64" s="32"/>
      <c r="M64" s="19"/>
      <c r="N64" s="19"/>
      <c r="O64" s="19"/>
      <c r="P64" s="19"/>
      <c r="Q64" s="19"/>
      <c r="R64" s="19"/>
      <c r="S64" s="1" t="s">
        <v>21</v>
      </c>
      <c r="T64" s="1">
        <f>T62+W62</f>
        <v>146</v>
      </c>
    </row>
    <row r="65" spans="2:25" ht="12" customHeight="1" x14ac:dyDescent="0.2">
      <c r="B65" s="19"/>
      <c r="C65" s="102"/>
      <c r="D65" s="103" t="s">
        <v>29</v>
      </c>
      <c r="E65" s="104">
        <v>3</v>
      </c>
      <c r="F65" s="103" t="s">
        <v>132</v>
      </c>
      <c r="G65" s="19"/>
      <c r="H65" s="102"/>
      <c r="I65" s="102"/>
      <c r="J65" s="102"/>
      <c r="K65" s="32"/>
      <c r="L65" s="32"/>
      <c r="M65" s="19"/>
      <c r="N65" s="19"/>
      <c r="O65" s="19"/>
      <c r="P65" s="19"/>
      <c r="Q65" s="19"/>
      <c r="R65" s="19"/>
      <c r="S65" s="1" t="s">
        <v>133</v>
      </c>
      <c r="T65" s="17">
        <f>T63/T64</f>
        <v>0</v>
      </c>
    </row>
    <row r="66" spans="2:25" ht="12" customHeight="1" x14ac:dyDescent="0.2">
      <c r="B66" s="19"/>
      <c r="C66" s="102"/>
      <c r="D66" s="103" t="s">
        <v>45</v>
      </c>
      <c r="E66" s="104">
        <v>2.75</v>
      </c>
      <c r="F66" s="103" t="s">
        <v>134</v>
      </c>
      <c r="G66" s="19"/>
      <c r="H66" s="102"/>
      <c r="I66" s="102"/>
      <c r="J66" s="102"/>
      <c r="K66" s="32"/>
      <c r="L66" s="32"/>
      <c r="M66" s="19"/>
      <c r="N66" s="19"/>
      <c r="O66" s="19"/>
      <c r="P66" s="19"/>
      <c r="Q66" s="19"/>
      <c r="R66" s="19"/>
    </row>
    <row r="67" spans="2:25" ht="12" customHeight="1" x14ac:dyDescent="0.2">
      <c r="B67" s="19"/>
      <c r="C67" s="102"/>
      <c r="D67" s="32" t="s">
        <v>24</v>
      </c>
      <c r="E67" s="33">
        <v>2.25</v>
      </c>
      <c r="F67" s="32" t="s">
        <v>135</v>
      </c>
      <c r="G67" s="32"/>
      <c r="H67" s="102"/>
      <c r="I67" s="102"/>
      <c r="J67" s="102"/>
      <c r="K67" s="32"/>
      <c r="L67" s="32"/>
      <c r="M67" s="19"/>
      <c r="N67" s="24" t="s">
        <v>166</v>
      </c>
      <c r="O67" s="105"/>
      <c r="P67" s="19"/>
      <c r="Q67" s="19"/>
      <c r="R67" s="19"/>
    </row>
    <row r="68" spans="2:25" ht="12" customHeight="1" x14ac:dyDescent="0.2">
      <c r="B68" s="19"/>
      <c r="C68" s="102"/>
      <c r="D68" s="32" t="s">
        <v>34</v>
      </c>
      <c r="E68" s="33">
        <v>2</v>
      </c>
      <c r="F68" s="32" t="s">
        <v>136</v>
      </c>
      <c r="G68" s="32"/>
      <c r="H68" s="102"/>
      <c r="I68" s="102"/>
      <c r="J68" s="102"/>
      <c r="K68" s="32"/>
      <c r="L68" s="32"/>
      <c r="M68" s="19"/>
      <c r="N68" s="106" t="s">
        <v>167</v>
      </c>
      <c r="O68" s="19"/>
      <c r="P68" s="19"/>
      <c r="Q68" s="19"/>
      <c r="R68" s="19"/>
    </row>
    <row r="69" spans="2:25" s="1" customFormat="1" ht="12" customHeight="1" x14ac:dyDescent="0.25">
      <c r="B69" s="24"/>
      <c r="C69" s="107"/>
      <c r="D69" s="32" t="s">
        <v>37</v>
      </c>
      <c r="E69" s="33">
        <v>1.75</v>
      </c>
      <c r="F69" s="32" t="s">
        <v>137</v>
      </c>
      <c r="G69" s="24"/>
      <c r="H69" s="32"/>
      <c r="I69" s="32"/>
      <c r="J69" s="32"/>
      <c r="K69" s="24"/>
      <c r="L69" s="32"/>
      <c r="M69" s="24"/>
      <c r="N69" s="24"/>
      <c r="O69" s="24"/>
      <c r="P69" s="24"/>
      <c r="Q69" s="24"/>
      <c r="R69" s="24"/>
      <c r="V69" s="1" t="s">
        <v>129</v>
      </c>
      <c r="W69" s="9"/>
    </row>
    <row r="70" spans="2:25" s="1" customFormat="1" ht="12" customHeight="1" x14ac:dyDescent="0.2">
      <c r="B70" s="24"/>
      <c r="C70" s="32"/>
      <c r="D70" s="32" t="s">
        <v>40</v>
      </c>
      <c r="E70" s="33">
        <v>1</v>
      </c>
      <c r="F70" s="32" t="s">
        <v>138</v>
      </c>
      <c r="G70" s="24"/>
      <c r="H70" s="32"/>
      <c r="I70" s="32"/>
      <c r="J70" s="32"/>
      <c r="K70" s="32"/>
      <c r="L70" s="32"/>
      <c r="M70" s="105"/>
      <c r="N70" s="24"/>
      <c r="O70" s="24"/>
      <c r="P70" s="105"/>
      <c r="Q70" s="105"/>
      <c r="R70" s="108" t="s">
        <v>129</v>
      </c>
      <c r="W70" s="9" t="s">
        <v>129</v>
      </c>
      <c r="X70" s="1" t="s">
        <v>129</v>
      </c>
    </row>
    <row r="71" spans="2:25" s="1" customFormat="1" ht="18" customHeight="1" x14ac:dyDescent="0.2">
      <c r="B71" s="24"/>
      <c r="C71" s="32"/>
      <c r="D71" s="24"/>
      <c r="E71" s="24"/>
      <c r="F71" s="109"/>
      <c r="G71" s="103"/>
      <c r="H71" s="32"/>
      <c r="I71" s="32"/>
      <c r="J71" s="32"/>
      <c r="K71" s="32"/>
      <c r="L71" s="32"/>
      <c r="M71" s="114"/>
      <c r="N71" s="114"/>
      <c r="O71" s="114"/>
      <c r="P71" s="114"/>
      <c r="Q71" s="114"/>
      <c r="R71" s="110"/>
      <c r="W71" s="9"/>
    </row>
    <row r="72" spans="2:25" s="1" customFormat="1" ht="12" customHeight="1" x14ac:dyDescent="0.2">
      <c r="C72" s="11"/>
      <c r="H72" s="11"/>
      <c r="I72" s="11"/>
      <c r="J72" s="11"/>
      <c r="K72" s="16"/>
      <c r="L72" s="16"/>
      <c r="M72" s="115"/>
      <c r="N72" s="115"/>
      <c r="O72" s="115"/>
      <c r="P72" s="115"/>
      <c r="Q72" s="115"/>
      <c r="W72" s="18"/>
      <c r="X72" s="3"/>
      <c r="Y72" s="3"/>
    </row>
    <row r="73" spans="2:25" ht="12" customHeight="1" x14ac:dyDescent="0.2">
      <c r="C73" s="16"/>
      <c r="F73" s="3"/>
      <c r="H73" s="16"/>
      <c r="I73" s="16"/>
      <c r="J73" s="16"/>
    </row>
    <row r="74" spans="2:25" ht="15" customHeight="1" x14ac:dyDescent="0.2">
      <c r="O74" s="3" t="s">
        <v>129</v>
      </c>
    </row>
    <row r="75" spans="2:25" ht="15" customHeight="1" x14ac:dyDescent="0.2"/>
  </sheetData>
  <mergeCells count="16">
    <mergeCell ref="C3:Q3"/>
    <mergeCell ref="C4:Q4"/>
    <mergeCell ref="C5:Q5"/>
    <mergeCell ref="G11:H11"/>
    <mergeCell ref="E14:G14"/>
    <mergeCell ref="M14:O14"/>
    <mergeCell ref="C46:I46"/>
    <mergeCell ref="K46:Q46"/>
    <mergeCell ref="M71:Q71"/>
    <mergeCell ref="M72:Q72"/>
    <mergeCell ref="C15:I15"/>
    <mergeCell ref="K15:Q15"/>
    <mergeCell ref="C25:I25"/>
    <mergeCell ref="K25:Q25"/>
    <mergeCell ref="C35:I35"/>
    <mergeCell ref="K35:Q35"/>
  </mergeCells>
  <pageMargins left="0.31" right="0.18" top="0.18" bottom="0.19685039370078741" header="0.19685039370078741" footer="0.19685039370078741"/>
  <pageSetup paperSize="9" scale="8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2016-05-20T08:47:28Z</cp:lastPrinted>
  <dcterms:created xsi:type="dcterms:W3CDTF">2015-09-08T03:27:50Z</dcterms:created>
  <dcterms:modified xsi:type="dcterms:W3CDTF">2016-08-03T00:40:21Z</dcterms:modified>
</cp:coreProperties>
</file>